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justin.mackenzie1\Downloads\"/>
    </mc:Choice>
  </mc:AlternateContent>
  <xr:revisionPtr revIDLastSave="0" documentId="8_{47E439CE-CA8F-4849-BEF7-3CD9B8C913A7}" xr6:coauthVersionLast="47" xr6:coauthVersionMax="47" xr10:uidLastSave="{00000000-0000-0000-0000-000000000000}"/>
  <bookViews>
    <workbookView xWindow="-110" yWindow="-110" windowWidth="19420" windowHeight="10420" activeTab="3" xr2:uid="{00000000-000D-0000-FFFF-FFFF00000000}"/>
  </bookViews>
  <sheets>
    <sheet name="PLEASE READ - Instructions" sheetId="3" r:id="rId1"/>
    <sheet name="Table of Contents" sheetId="10" r:id="rId2"/>
    <sheet name="Information" sheetId="14" r:id="rId3"/>
    <sheet name="1" sheetId="5" r:id="rId4"/>
    <sheet name="2" sheetId="7" r:id="rId5"/>
    <sheet name="3" sheetId="8" r:id="rId6"/>
    <sheet name="4" sheetId="9" r:id="rId7"/>
    <sheet name="5" sheetId="20" r:id="rId8"/>
    <sheet name="6" sheetId="23" r:id="rId9"/>
    <sheet name="7" sheetId="22" r:id="rId10"/>
    <sheet name="8" sheetId="13" r:id="rId11"/>
    <sheet name="9" sheetId="19"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0" l="1"/>
  <c r="C13" i="20"/>
  <c r="C14" i="20"/>
  <c r="D12" i="22"/>
  <c r="C13" i="9"/>
  <c r="C11" i="9"/>
  <c r="B13" i="9"/>
  <c r="D14" i="9"/>
  <c r="D12" i="9"/>
  <c r="D13" i="9"/>
  <c r="D15" i="9"/>
  <c r="D16" i="9"/>
  <c r="D10" i="9"/>
  <c r="D11" i="9"/>
  <c r="D9" i="9"/>
  <c r="D8" i="9"/>
  <c r="D7" i="9"/>
  <c r="D6" i="9"/>
  <c r="D47" i="23"/>
  <c r="B45" i="23"/>
  <c r="D45" i="23" s="1"/>
  <c r="C56" i="20" l="1"/>
  <c r="C44" i="20"/>
  <c r="C33" i="20"/>
  <c r="C59" i="23" l="1"/>
  <c r="D49" i="23"/>
  <c r="B49" i="23"/>
  <c r="D34" i="23"/>
  <c r="B34" i="23"/>
  <c r="C28" i="23" s="1"/>
  <c r="D19" i="23"/>
  <c r="B19" i="23"/>
  <c r="C12" i="22"/>
  <c r="C14" i="23" l="1"/>
  <c r="C13" i="23"/>
  <c r="C15" i="23"/>
  <c r="C16" i="23"/>
  <c r="C47" i="23"/>
  <c r="C44" i="23"/>
  <c r="C48" i="23"/>
  <c r="C46" i="23"/>
  <c r="C43" i="23"/>
  <c r="C45" i="23"/>
  <c r="C32" i="23"/>
  <c r="C31" i="23"/>
  <c r="C33" i="23"/>
  <c r="C30" i="23"/>
  <c r="C29" i="23"/>
  <c r="C17" i="23"/>
  <c r="C18" i="23"/>
  <c r="C76" i="20"/>
  <c r="C34" i="23" l="1"/>
  <c r="C49" i="23"/>
  <c r="C19" i="23"/>
  <c r="C71" i="20" l="1"/>
  <c r="C65" i="20"/>
  <c r="C23" i="20"/>
  <c r="C77" i="20" l="1"/>
</calcChain>
</file>

<file path=xl/sharedStrings.xml><?xml version="1.0" encoding="utf-8"?>
<sst xmlns="http://schemas.openxmlformats.org/spreadsheetml/2006/main" count="376" uniqueCount="277">
  <si>
    <t>Annual Report Template</t>
  </si>
  <si>
    <t>This template will be used to collect the required content requested for PSI Annual Reports which will be submitted to the Ministry of Advanced Education.</t>
  </si>
  <si>
    <t>▶</t>
  </si>
  <si>
    <t xml:space="preserve">Use the links in the Table of Contents tab to provide the required content requested in the Annual Report Guidelines. Ensure required content is completed in the appropriate tab. </t>
  </si>
  <si>
    <t>Self-generated revenue information can be inserted into the chart in Tab 5.</t>
  </si>
  <si>
    <t>Capital report information can be inserted into the chart in Tab 6.</t>
  </si>
  <si>
    <t>Enter your responses in the blue boxes shaded and outlined like this one. In some instances, additional rows may need to be inserted in tables to accommodate a larger number of items.</t>
  </si>
  <si>
    <t>Table of Contents</t>
  </si>
  <si>
    <t>Institutional Information</t>
  </si>
  <si>
    <t>1. Accountability Acknowledgement</t>
  </si>
  <si>
    <t xml:space="preserve">2. Public Interest Disclosure (Whistleblower Protection) Act </t>
  </si>
  <si>
    <t xml:space="preserve">3. Goals and Performance Measures </t>
  </si>
  <si>
    <t>4. Financial Information</t>
  </si>
  <si>
    <t>5. Self-generated Revenue</t>
  </si>
  <si>
    <t>6. Capital Report</t>
  </si>
  <si>
    <t>7. Mandatory Non-instructional Fees (MNIF) Reporting</t>
  </si>
  <si>
    <t>8. Free Speech Reporting</t>
  </si>
  <si>
    <t xml:space="preserve">9. Board of Governors Training on For-profit Ventures </t>
  </si>
  <si>
    <t>Information</t>
  </si>
  <si>
    <t>Institution Name</t>
  </si>
  <si>
    <t>University of Calgary</t>
  </si>
  <si>
    <t>President's Name</t>
  </si>
  <si>
    <t>Board Chair's Name</t>
  </si>
  <si>
    <t>1. Accountability Acknowledgement (a &amp; b)</t>
  </si>
  <si>
    <t>Copy signatures in graphic form into the cells outlined in red in the column for your institution type.</t>
  </si>
  <si>
    <t>a. Accountability Statement</t>
  </si>
  <si>
    <t>The President and the Chair of either the board (PSI) or the governing body (IAI) (Board Chair) are required to sign the appropriate accountability statement below based on their institution type.</t>
  </si>
  <si>
    <t>Public Post-secondary Institutions</t>
  </si>
  <si>
    <r>
      <t xml:space="preserve">The institution’s Annual Report for the year ended was prepared under the Board’s direction in accordance with the </t>
    </r>
    <r>
      <rPr>
        <i/>
        <sz val="12"/>
        <rFont val="Calibri"/>
        <family val="2"/>
        <scheme val="minor"/>
      </rPr>
      <t>Sustainable Fiscal Planning and Reporting Act</t>
    </r>
    <r>
      <rPr>
        <sz val="12"/>
        <rFont val="Calibri"/>
        <family val="2"/>
        <scheme val="minor"/>
      </rPr>
      <t xml:space="preserve"> and ministerial guidelines established pursuant to the </t>
    </r>
    <r>
      <rPr>
        <i/>
        <sz val="12"/>
        <rFont val="Calibri"/>
        <family val="2"/>
        <scheme val="minor"/>
      </rPr>
      <t>Post-secondary Learning Act</t>
    </r>
    <r>
      <rPr>
        <sz val="12"/>
        <rFont val="Calibri"/>
        <family val="2"/>
        <scheme val="minor"/>
      </rPr>
      <t>. All material economic, environmental, or fiscal implications of which we are aware have been considered in the preparation of this report.</t>
    </r>
  </si>
  <si>
    <t>b. Management's Responsibility for Reporting</t>
  </si>
  <si>
    <t>This accountability statement, signed by both the President and Board Chair, outlines management’s responsibility for preparing and submitting the annual report. The President and Board Chair must sign the appropriate accountability statement below based on their institution type.</t>
  </si>
  <si>
    <r>
      <t xml:space="preserve">The institution’s management is responsible for the preparation, accuracy, objectivity, and integrity of the information contained in the Annual Report. Systems of internal control are designed and maintained by management to produce reliable information to meet reporting requirements. The system is designed to provide management with reasonable assurance that transactions are properly authorized, are executed in accordance with all relevant legislation, regulations and policies, reliable financial records are maintained, and assets are properly accounted for and safeguarded.
The Annual Report has been developed under the oversight of the institution audit committee, as well as approved by the Board of Governors and is prepared in accordance with the </t>
    </r>
    <r>
      <rPr>
        <i/>
        <sz val="12"/>
        <rFont val="Calibri"/>
        <family val="2"/>
        <scheme val="minor"/>
      </rPr>
      <t>Sustainable Fiscal Planning and Reporting Act</t>
    </r>
    <r>
      <rPr>
        <sz val="12"/>
        <rFont val="Calibri"/>
        <family val="2"/>
        <scheme val="minor"/>
      </rPr>
      <t xml:space="preserve"> and the </t>
    </r>
    <r>
      <rPr>
        <i/>
        <sz val="12"/>
        <rFont val="Calibri"/>
        <family val="2"/>
        <scheme val="minor"/>
      </rPr>
      <t>Post-secondary Learning Act</t>
    </r>
    <r>
      <rPr>
        <sz val="12"/>
        <rFont val="Calibri"/>
        <family val="2"/>
        <scheme val="minor"/>
      </rPr>
      <t xml:space="preserve">.
The Auditor General of Alberta, the institution’s external auditor appointed under the </t>
    </r>
    <r>
      <rPr>
        <i/>
        <sz val="12"/>
        <rFont val="Calibri"/>
        <family val="2"/>
        <scheme val="minor"/>
      </rPr>
      <t>Post-secondary Learning Act</t>
    </r>
    <r>
      <rPr>
        <sz val="12"/>
        <rFont val="Calibri"/>
        <family val="2"/>
        <scheme val="minor"/>
      </rPr>
      <t>, performs an annual independent audit of the consolidated financial statements which are prepared in accordance with Canadian public sector accounting standards. (Note: This last paragraph does not apply to The Banff Centre.)</t>
    </r>
  </si>
  <si>
    <r>
      <t xml:space="preserve">2.  </t>
    </r>
    <r>
      <rPr>
        <i/>
        <sz val="24"/>
        <color rgb="FF0070C0"/>
        <rFont val="Calibri"/>
        <family val="2"/>
        <scheme val="minor"/>
      </rPr>
      <t>Public Interest Disclosure (Whistleblower Protection) Act</t>
    </r>
  </si>
  <si>
    <t>The requirements of this section do not apply to Independent Academic Institutions (IAI).</t>
  </si>
  <si>
    <r>
      <t xml:space="preserve">Fulfill disclosure requirements under the </t>
    </r>
    <r>
      <rPr>
        <i/>
        <sz val="12"/>
        <color theme="1"/>
        <rFont val="Calibri"/>
        <family val="2"/>
        <scheme val="minor"/>
      </rPr>
      <t>Public Interest Disclosure (i.e. Whistleblower Protection) Act</t>
    </r>
    <r>
      <rPr>
        <sz val="12"/>
        <color theme="1"/>
        <rFont val="Calibri"/>
        <family val="2"/>
        <scheme val="minor"/>
      </rPr>
      <t xml:space="preserve"> (the Act).
The Act applies to provincial government departments, offices of the Legislature and to public entities. Public entities include any agency, board, commission, Crown Corporation, or other entity designated in the Regulations.
The purposes of the Act are to:
  ·  Facilitate the disclosure and investigation of significant and serious matters an employee believes may be unlawful,   dangerous or injurious to the public interest;
  ·  Protect employees who make a disclosure;
  ·  Manage, investigate, and make recommendations respecting disclosures or wrongdoings and reprisals; and
  ·  Promote public confidence in the administration of the departments, Legislative offices, and public entities.
Section 32(1) of the Act requires every chief officer (as defined in the Public Interest Disclosure Regulation) to prepare a report annually on all disclosures that have been made to the designated officer.
Section 32(2) of the Act requires that the chief officer’s report includes the number of disclosures received, acted on and not acted on, the number of investigations commenced, a description of any wrongdoing found, and any recommendations made or corrective measures taken regarding the wrongdoing or the reasons why no corrective measure was taken.
Section 32(3) of the Act requires this information be included in public entities’ annual reports.
</t>
    </r>
  </si>
  <si>
    <t>Provide the numbers for each item below, if applicable.</t>
  </si>
  <si>
    <t>Number of disclosures received</t>
  </si>
  <si>
    <t>Number of disclosures acted on</t>
  </si>
  <si>
    <t>Number of disclosures not acted on</t>
  </si>
  <si>
    <t>Number of investigations commenced</t>
  </si>
  <si>
    <t>Number of investigations still underway</t>
  </si>
  <si>
    <t xml:space="preserve">Provide a description of any wrongdoing found and any recommendations made or corrective measures taken regarding the wrongdoing, or the reasons why no corrective measure was taken.  </t>
  </si>
  <si>
    <t>For more information, please visit: https://yourvoiceprotected.ca/chief-designated-officers/</t>
  </si>
  <si>
    <t>3. Goals and Performance Measures</t>
  </si>
  <si>
    <t>Goals and Performance Measures</t>
  </si>
  <si>
    <t>List the progress made over the past year on the institution’s goals and related performance measures. Demonstrate alignment between your institution's strategic plan, performance measures, and achieved outcomes.</t>
  </si>
  <si>
    <t>a. Student Supports and Resources</t>
  </si>
  <si>
    <t>Outline student support services and resources your institution offers that address the diverse needs of your students and helps them to excel in and to complete their post-secondary studies (e.g., academic and career advising, financial and housing assistance, health &amp; wellness services, etc.).</t>
  </si>
  <si>
    <t>b. Strategic Research Priorities</t>
  </si>
  <si>
    <t>Outline your institution's strategic research priorities. Describe how these priorities align with provincial strategies (e.g., Alberta 2030: Building Skills for Jobs, Alberta Technology and Innovation Strategy, etc.). For each priority area, describe key achievements, and how they have contributed to the advancement of your institution’s own strategic research priorities.</t>
  </si>
  <si>
    <r>
      <rPr>
        <sz val="12"/>
        <color rgb="FF000000"/>
        <rFont val="Calibri"/>
        <family val="2"/>
        <scheme val="minor"/>
      </rPr>
      <t xml:space="preserve">As outlined in Ahead of Tomorrow, the University of Calgary aims to maximize its research impact by leveraging research and innovation to address society’s most pressing challenges. The plan sets three key objectives to be achieved by 2030: 
- Become #1 University in U15, research revenue per scholar 
- Grow external research revenue to $750M a year. 
- Grow our position as Canada’s #1 creator of start-ups to the top 50 start-up creators in the world. 
Over the last two years, UCalgary has achieved the following: 
- Record revenue: $588.5M in FY2023-2024, tracking toward the $750M goal. 
- #3 in startups in FY 2023-2024: Still #1 in the U15 in startups formed over the past 5 years. 
- Top funding diversity: 1st in non-government funding, 2nd in diversification. 
UCalgary’s research objectives closely align with the goals and priorities of the Alberta Technology and Innovation Strategy (ATIS). The initiatives below highlight the synergies between our research objectives and ATIS.  
</t>
    </r>
    <r>
      <rPr>
        <b/>
        <sz val="12"/>
        <color rgb="FF000000"/>
        <rFont val="Calibri"/>
        <family val="2"/>
        <scheme val="minor"/>
      </rPr>
      <t>XPRIZE Canada Hub at UCalgary</t>
    </r>
    <r>
      <rPr>
        <sz val="12"/>
        <color rgb="FF000000"/>
        <rFont val="Calibri"/>
        <family val="2"/>
        <scheme val="minor"/>
      </rPr>
      <t xml:space="preserve">: The XPRIZE Canada Hub is connected to the XPRIZE global network, fostering collaboration, advancing groundbreaking solutions, and empowering Canadian innovators to play a key role in solving the world’s most pressing challenges. The hub has received $3M in funding to date: $1.5M from Alberta Technology and Innovation, and $1.5M from the Opportunity Calgary Investment Fund.  
The hub will expand the capacity of Canadian innovators by connecting, supporting and accelerating teams to engage in XPRIZE activities, that will help de-risk and validate new technologies for investment, adoption and implementation. The hub will bring global innovation talent to Alberta, contributing to knowledge exchange, technical collaboration, and community building, as well as adding capacity through internship and training programs. 
</t>
    </r>
    <r>
      <rPr>
        <i/>
        <sz val="12"/>
        <color rgb="FF000000"/>
        <rFont val="Calibri"/>
        <family val="2"/>
        <scheme val="minor"/>
      </rPr>
      <t xml:space="preserve">ATIS Goals 1, 2, 3, 4, and 5. UCalgary research objectives 2 and 3. 
</t>
    </r>
    <r>
      <rPr>
        <sz val="12"/>
        <color rgb="FF000000"/>
        <rFont val="Calibri"/>
        <family val="2"/>
        <scheme val="minor"/>
      </rPr>
      <t xml:space="preserve">
</t>
    </r>
    <r>
      <rPr>
        <b/>
        <sz val="12"/>
        <color rgb="FF000000"/>
        <rFont val="Calibri"/>
        <family val="2"/>
        <scheme val="minor"/>
      </rPr>
      <t>Quantum Research and Innovation</t>
    </r>
    <r>
      <rPr>
        <sz val="12"/>
        <color rgb="FF000000"/>
        <rFont val="Calibri"/>
        <family val="2"/>
        <scheme val="minor"/>
      </rPr>
      <t xml:space="preserve">: UCalgary’s quantum research and innovation ecosystem is a multifaceted, dynamic collection of interconnected initiatives and programs that support quantum research from foundational science through to technology integration with industry. In 2023, UCalgary received $8M over eight years for the Canada Excellence Research Chair in Photonic Quantum Science and Technologies, Dr. Urbasi Sinha.  In 2024, Quantum City received $5.4M in support from the Government of Alberta.  
Quantum City is driving adoption by transforming quantum technologies into solutions through industry programs, startup support by venture capital attraction, infrastructure, expert guidance and industry partnerships. Additional entities of the ecosystem include: Quantum Horizons Alberta focused on quantum foundations; the CERC in Photonic Quantum Science and Technologies; qHub (collision space) and qLab (advanced fabrication and characterisation facility); QAI Ventures Accelerator for quantum start-ups, and training initiatives IQuCode CREATE and the globally-unique Professional Master of Quantum Computing. 
</t>
    </r>
    <r>
      <rPr>
        <i/>
        <sz val="12"/>
        <color rgb="FF000000"/>
        <rFont val="Calibri"/>
        <family val="2"/>
        <scheme val="minor"/>
      </rPr>
      <t>ATIS Goals 1, 2, 3, 4 and 5; priority Emerging technologies. UCalgary research objectives 1, 2 and 3.</t>
    </r>
    <r>
      <rPr>
        <sz val="12"/>
        <color rgb="FF000000"/>
        <rFont val="Calibri"/>
        <family val="2"/>
        <scheme val="minor"/>
      </rPr>
      <t xml:space="preserve"> 
</t>
    </r>
    <r>
      <rPr>
        <b/>
        <sz val="12"/>
        <color rgb="FF000000"/>
        <rFont val="Calibri"/>
        <family val="2"/>
        <scheme val="minor"/>
      </rPr>
      <t>One Child Every Child</t>
    </r>
    <r>
      <rPr>
        <sz val="12"/>
        <color rgb="FF000000"/>
        <rFont val="Calibri"/>
        <family val="2"/>
        <scheme val="minor"/>
      </rPr>
      <t xml:space="preserve">: In 2023, the University of Calgary received a $125-million grant for One Child Every Child (OCEC) from the Canada First Research Excellence Fund (CFREF). The initiative focuses on three key themes of child health and wellness research — Better Beginnings, Precision Health and Wellness, and Vulnerable to Thriving — while leveraging cross-cutting accelerators to meet its objectives and maximize outcomes. Through its Technology Solutions Accelerator, OCEC will accelerate development, deployment and use of technology in the healthcare industry to help realize child health and wellness goals in all three themes. 
OCEC includes researchers and trainees from UCalgary, University of Alberta, University of Lethbridge, and Athabasca University. Through new and existing partnerships, OCEC strongly positioned to leverage an additional $142 million from community organizations, and philanthropists (total: $268 million).  
</t>
    </r>
    <r>
      <rPr>
        <i/>
        <sz val="12"/>
        <color rgb="FF000000"/>
        <rFont val="Calibri"/>
        <family val="2"/>
        <scheme val="minor"/>
      </rPr>
      <t xml:space="preserve">ATIS Goals 1, 2, 3 and 4; priority Health and disease prevention. UCalgary objective 1 and 2.  
</t>
    </r>
    <r>
      <rPr>
        <sz val="12"/>
        <color rgb="FF000000"/>
        <rFont val="Calibri"/>
        <family val="2"/>
        <scheme val="minor"/>
      </rPr>
      <t xml:space="preserve">
</t>
    </r>
    <r>
      <rPr>
        <b/>
        <sz val="12"/>
        <color rgb="FF000000"/>
        <rFont val="Calibri"/>
        <family val="2"/>
        <scheme val="minor"/>
      </rPr>
      <t>Energy Research and Innovation:</t>
    </r>
    <r>
      <rPr>
        <sz val="12"/>
        <color rgb="FF000000"/>
        <rFont val="Calibri"/>
        <family val="2"/>
        <scheme val="minor"/>
      </rPr>
      <t xml:space="preserve"> More than 300 UCalgary scholars from a wide range of disciplines are conducting research to transform the energy landscape, for a cleaner, more efficient energy future. Our researchers are balancing far-out and long-term research impacts with immediate and tangible deliverables, including solutions and technologies ready for field-scale applications. 
In 2023-24, UCalgary expanded its offerings for the energy industry via two facilities. First, the Lab Services Incentive Program (LSIP), is a collaborative partnership between Emissions Reductions Alberta (ERA) and the University of Calgary. Through subsidies and dedicated support, LSIP provides innovators with access to expertise to fast-track their clean energy technology towards commercialization.  
Second, the Natural Gas Innovation Fund (NGIF) Emissions Testing Centre provides third-party testing and validation of methane reduction technologies, first through simulations in UCalgary labs, and then in the field at a Tourmaline gas processing plant in central Alberta. In 2024, Alberta Environment and Protected Areas announced a $15 million dollar commitment over five years to support the program’s ongoing operations.  
</t>
    </r>
    <r>
      <rPr>
        <i/>
        <sz val="12"/>
        <color rgb="FF000000"/>
        <rFont val="Calibri"/>
        <family val="2"/>
        <scheme val="minor"/>
      </rPr>
      <t xml:space="preserve">ATIS Goals 2, 3, 4 and 5; priority Energy, minerals, clean-tech. UCalgary objective 1 and 2.  </t>
    </r>
  </si>
  <si>
    <t>c. Collaboration with Other Learning Providers</t>
  </si>
  <si>
    <t>Outline your institution’s collaboration with other learning providers such as First Nations Colleges, publicly funded post-secondary institutions, or Private Career Colleges, specific to:
  a.  Brokered programs
  b.  Collaborative delivery (satellite or other arrangements)
  c.  Institution-level research collaborations
  d.  Learner pathways (e.g., transfer credit for courses/programs)</t>
  </si>
  <si>
    <t>Provide your institution's financial reporting for the fiscal year, including approved budget figures, actual results, and audited financial statements.</t>
  </si>
  <si>
    <t>a. Budget Variances</t>
  </si>
  <si>
    <r>
      <t>Using the budget submitted to Advanced Education by May 31</t>
    </r>
    <r>
      <rPr>
        <vertAlign val="superscript"/>
        <sz val="12"/>
        <color theme="1"/>
        <rFont val="Calibri"/>
        <family val="2"/>
        <scheme val="minor"/>
      </rPr>
      <t>st</t>
    </r>
    <r>
      <rPr>
        <sz val="12"/>
        <color theme="1"/>
        <rFont val="Calibri"/>
        <family val="2"/>
        <scheme val="minor"/>
      </rPr>
      <t>, identify key variances between budgeted statement of operations and actual audited results. Provide a detailed explanation for all material variances.</t>
    </r>
  </si>
  <si>
    <t>Category</t>
  </si>
  <si>
    <t>Budgeted Amount</t>
  </si>
  <si>
    <t>Actual Amount</t>
  </si>
  <si>
    <t>Variance</t>
  </si>
  <si>
    <t>Variance Explanation</t>
  </si>
  <si>
    <t>Revenue - Government of Alberta grants</t>
  </si>
  <si>
    <t>The decrease over budget was a result of a lower-than-expected recognition of externally restricted Government of Alberta research grants in alignment with research activities in the fiscal year.</t>
  </si>
  <si>
    <t>Revenue - Federal and other government grants</t>
  </si>
  <si>
    <t>The budgetary shortfall is mainly the result of revenue timing differences between receiving grant contributions and when the grants are recognized into revenue over the period of conducting the related research.</t>
  </si>
  <si>
    <t>Revenue - Sales of services and products</t>
  </si>
  <si>
    <t>The budget variance is primarily due to increased services in faculties throughout campus, including increased events and athletic program fees, and increases in revenue from alumni relations.</t>
  </si>
  <si>
    <t>Revenue - Student tuition and fees</t>
  </si>
  <si>
    <t>The budget variance is attributed to decrease in fall and winter tuition fees, partially offset by increased Continuing Education courses, higher student enrollment in Active Living, Dino summer programs and increased spring/summer fees.</t>
  </si>
  <si>
    <t>Revenue - donations and grants</t>
  </si>
  <si>
    <t>The increase is primarily related to higher than expected externally restricted donations from various foundations and non-profit organizations supporting continued growth in research activities, partially offset by lower clinical trial revenue due to lower than anticipated participant recruitment.</t>
  </si>
  <si>
    <t>Revenue - Investment income (including investment loss in government business enterprise)</t>
  </si>
  <si>
    <t>The variance from budget is mainly due to higher than expected interest rates, unbudgeted capital gains and foreign exchange gains.</t>
  </si>
  <si>
    <t>Expense - Academic costs and institutional support</t>
  </si>
  <si>
    <t>The costs were lower than budget primarily due to lower than expected new positions, delay in hires and benefits savings offset by increased maintenance and repairs and materials and supplies.</t>
  </si>
  <si>
    <t>Expense - Research</t>
  </si>
  <si>
    <t>This increase is mainly as a result of the University's continued growth in externally funded research activities, resulting from increased salary costs and increased scholarships.</t>
  </si>
  <si>
    <t>Expense - Special research and trust</t>
  </si>
  <si>
    <t>The increase from budget is due to the increased targeted enrolment expansion program spending on materials and supplies partially offset by lower than budgeted scholarships for non-research activities.</t>
  </si>
  <si>
    <t>Expense - Facilities operations and maintenance</t>
  </si>
  <si>
    <t>The increase from budget is due to increased internally funded capital projects to maintain a growing and aging campus infrastructure resulting in higher materials and supplies, partially offset by lower utility charges due to decreased natural gas rates and usage.</t>
  </si>
  <si>
    <t>Expense - Ancillary services</t>
  </si>
  <si>
    <t>The decrease from budget is attributed to lower than expected materials, supplies and services and cost of goods sold from campus activities.</t>
  </si>
  <si>
    <t>b. Audited Financial Statements</t>
  </si>
  <si>
    <t>Ensure your audited financial statements are included in your Annual Report.</t>
  </si>
  <si>
    <t>Audited Financial Statements included in Annual Report?</t>
  </si>
  <si>
    <t>Yes</t>
  </si>
  <si>
    <t>Report all revenue your institution generates through its various enterprises and activities. Each revenue stream must be categorized and include a description of the activity, annual revenue, and profit/loss. Categories include:</t>
  </si>
  <si>
    <r>
      <rPr>
        <sz val="16"/>
        <color rgb="FF0070C0"/>
        <rFont val="Calibri"/>
        <family val="2"/>
        <scheme val="minor"/>
      </rPr>
      <t>a. Tuition and Mandatory Fees</t>
    </r>
    <r>
      <rPr>
        <sz val="12"/>
        <color theme="1"/>
        <rFont val="Calibri"/>
        <family val="2"/>
        <scheme val="minor"/>
      </rPr>
      <t xml:space="preserve">
Report all revenue from tuition and mandatory student fees associated with instruction. Examples may include, but are not limited to, domestic tuition, international student tuition, continuing education fees, and other mandatory student fees associated with instruction.</t>
    </r>
  </si>
  <si>
    <t>Revenue Source</t>
  </si>
  <si>
    <t>Description</t>
  </si>
  <si>
    <t>Annual Revenue</t>
  </si>
  <si>
    <t>Domestic Tuition</t>
  </si>
  <si>
    <t>Domestic student tuition fees for approved programs subject to TFR</t>
  </si>
  <si>
    <t>International Student Tuition</t>
  </si>
  <si>
    <t>International student tuition fees for approved programs subject to TFR</t>
  </si>
  <si>
    <t>Student Tuition not subject to TFR</t>
  </si>
  <si>
    <t>Tuition fees for other approved programs not subject to TFR</t>
  </si>
  <si>
    <t>Continuing Education</t>
  </si>
  <si>
    <t>Continuing Education tuition and fees</t>
  </si>
  <si>
    <t>Non-Credit Tuition</t>
  </si>
  <si>
    <t>Non-credit Tuition offered by Faculty Kinesiology (leagues, clubs and camps)</t>
  </si>
  <si>
    <t>Tuition Fees</t>
  </si>
  <si>
    <t>Tuition fees for other non-approved program</t>
  </si>
  <si>
    <t>Mandatory Non-instructional Fees (MNIF)</t>
  </si>
  <si>
    <t>Mandatory Non-instructional Fees</t>
  </si>
  <si>
    <t>Other Student Fees and revenue</t>
  </si>
  <si>
    <t>Subtotal</t>
  </si>
  <si>
    <r>
      <rPr>
        <sz val="16"/>
        <color rgb="FF0070C0"/>
        <rFont val="Calibri"/>
        <family val="2"/>
        <scheme val="minor"/>
      </rPr>
      <t>b. Donations and Investment Income</t>
    </r>
    <r>
      <rPr>
        <sz val="12"/>
        <color theme="1"/>
        <rFont val="Calibri"/>
        <family val="2"/>
        <scheme val="minor"/>
      </rPr>
      <t xml:space="preserve">
Report all revenue from donations received and investment income earned. Examples of donations may include, but are not limited to, cash donations and donations in-kind. Investment income examples may include, but are not limited to, interest earned, interest earned on endowments and realized and unrealized gains and losses. Please also identify if the revenue is restricted or unrestricted.</t>
    </r>
  </si>
  <si>
    <t>Cash Donations for Research Projects</t>
  </si>
  <si>
    <t>Cash donation for research projects (individual, not for profit, and business)</t>
  </si>
  <si>
    <t>Cash Donations for Non-Research Projects</t>
  </si>
  <si>
    <t>Cash donations for non-research restricted projects</t>
  </si>
  <si>
    <t>Donations In-Kind</t>
  </si>
  <si>
    <t>Endowment Investment Income</t>
  </si>
  <si>
    <t>Non-Endowment Investment Income</t>
  </si>
  <si>
    <r>
      <rPr>
        <sz val="16"/>
        <color rgb="FF0070C0"/>
        <rFont val="Calibri"/>
        <family val="2"/>
        <scheme val="minor"/>
      </rPr>
      <t>c. Research Grants</t>
    </r>
    <r>
      <rPr>
        <sz val="14"/>
        <color rgb="FF0070C0"/>
        <rFont val="Calibri"/>
        <family val="2"/>
        <scheme val="minor"/>
      </rPr>
      <t xml:space="preserve"> </t>
    </r>
    <r>
      <rPr>
        <sz val="12"/>
        <color theme="1"/>
        <rFont val="Calibri"/>
        <family val="2"/>
        <scheme val="minor"/>
      </rPr>
      <t xml:space="preserve">
Report all research grant revenue from external sources, not including grants received from the Province of Alberta. Examples may include but are not limited to, grants from not-for-profit organizations, other provincial governments, and businesses.</t>
    </r>
  </si>
  <si>
    <t>Grant Source</t>
  </si>
  <si>
    <t>Federal Government</t>
  </si>
  <si>
    <t xml:space="preserve">Research grants from Federal department and agencies </t>
  </si>
  <si>
    <t>Provincial</t>
  </si>
  <si>
    <t xml:space="preserve">Research grants from other Provincial Government &amp; PSI outside of Alberta within Canada </t>
  </si>
  <si>
    <t>Foreign</t>
  </si>
  <si>
    <t>Research grants from Foreign Government &amp; PSI out site of Canada</t>
  </si>
  <si>
    <t>Not-for-Profit Organizations</t>
  </si>
  <si>
    <t>Research grants from not for profit</t>
  </si>
  <si>
    <t>Business</t>
  </si>
  <si>
    <t>Research grants from other business</t>
  </si>
  <si>
    <t>Individual</t>
  </si>
  <si>
    <t>Research grants from individual</t>
  </si>
  <si>
    <r>
      <rPr>
        <sz val="16"/>
        <color rgb="FF0070C0"/>
        <rFont val="Calibri"/>
        <family val="2"/>
        <scheme val="minor"/>
      </rPr>
      <t>d. Other Grants</t>
    </r>
    <r>
      <rPr>
        <sz val="12"/>
        <color theme="1"/>
        <rFont val="Calibri"/>
        <family val="2"/>
        <scheme val="minor"/>
      </rPr>
      <t xml:space="preserve">
Report all non-research grant revenue from external sources, not including grants received from the Province of Alberta. Examples may include but are not limited to, grants from not-for-profit organizations, other provincial governments, and businesses.</t>
    </r>
  </si>
  <si>
    <t>Federal</t>
  </si>
  <si>
    <t xml:space="preserve">Other grants from Federal department and agencies </t>
  </si>
  <si>
    <t xml:space="preserve">Other grants from other Provincial Government &amp; PSI outside of Alberta within Canada </t>
  </si>
  <si>
    <t>State of Qatar</t>
  </si>
  <si>
    <t>Other Grants from The State of Qatar for the nursing program</t>
  </si>
  <si>
    <t>Foreign Approved Programs</t>
  </si>
  <si>
    <t>Other grants from Saudi Arabian, The State of Kuwait, and United Arab Emirates for approved programs</t>
  </si>
  <si>
    <t>Other Foreign</t>
  </si>
  <si>
    <t>Other grants from Other foreign government &amp; PSI out site of Canada</t>
  </si>
  <si>
    <t>Grants from not for profit</t>
  </si>
  <si>
    <t xml:space="preserve">Business </t>
  </si>
  <si>
    <t>Grants from other business</t>
  </si>
  <si>
    <r>
      <rPr>
        <sz val="16"/>
        <color rgb="FF0070C0"/>
        <rFont val="Calibri"/>
        <family val="2"/>
        <scheme val="minor"/>
      </rPr>
      <t>e. Auxiliary / Ancillary Services</t>
    </r>
    <r>
      <rPr>
        <sz val="12"/>
        <color theme="1"/>
        <rFont val="Calibri"/>
        <family val="2"/>
        <scheme val="minor"/>
      </rPr>
      <t xml:space="preserve">
Report revenue from all auxiliary and ancillary operations. Examples may include, but are not limited to, bookstores, student residences, parking services, laundry facilities, printing services, sports and recreational facilities, rental services, catering operations, and cafeterias.</t>
    </r>
  </si>
  <si>
    <t>Service</t>
  </si>
  <si>
    <t>Student Residences</t>
  </si>
  <si>
    <t>Parking Services</t>
  </si>
  <si>
    <t>Food Services</t>
  </si>
  <si>
    <t>Bookstores</t>
  </si>
  <si>
    <t>Faculty of Kinesiology</t>
  </si>
  <si>
    <t>Faculty of Kinesiology (Sports medicine, Active living,Olympic Oval)</t>
  </si>
  <si>
    <t>Accommodations &amp; Events</t>
  </si>
  <si>
    <t>WA Ranches</t>
  </si>
  <si>
    <t>Other</t>
  </si>
  <si>
    <t>Ancillary other services</t>
  </si>
  <si>
    <r>
      <rPr>
        <sz val="16"/>
        <color rgb="FF0070C0"/>
        <rFont val="Calibri"/>
        <family val="2"/>
        <scheme val="minor"/>
      </rPr>
      <t>f. Academic Enterprise</t>
    </r>
    <r>
      <rPr>
        <sz val="12"/>
        <color theme="1"/>
        <rFont val="Calibri"/>
        <family val="2"/>
        <scheme val="minor"/>
      </rPr>
      <t xml:space="preserve">
Report revenue from activities that are integral to your institution's educational, research, public service, and campus support functions. These activities should align with your academic mission rather than being primarily profit-driven. Examples may include, but are not limited to, continuing education programs, culinary school restaurants, agricultural operations, and breweries.</t>
    </r>
  </si>
  <si>
    <t>Enterprise</t>
  </si>
  <si>
    <t>University of Calgary Medical Group</t>
  </si>
  <si>
    <t>University of Calgary Medical Group (UCMG) Support Services</t>
  </si>
  <si>
    <t>Lease Revenue</t>
  </si>
  <si>
    <t>Third party lease revenue</t>
  </si>
  <si>
    <t>Sponsorship</t>
  </si>
  <si>
    <t>Health Information Consortium</t>
  </si>
  <si>
    <t>A cost-recovery health information consortium</t>
  </si>
  <si>
    <t>Research Institutes</t>
  </si>
  <si>
    <r>
      <rPr>
        <sz val="16"/>
        <color rgb="FF0070C0"/>
        <rFont val="Calibri"/>
        <family val="2"/>
        <scheme val="minor"/>
      </rPr>
      <t>g. Land Trusts and For-Profit Ventures</t>
    </r>
    <r>
      <rPr>
        <sz val="16"/>
        <color theme="1"/>
        <rFont val="Calibri"/>
        <family val="2"/>
        <scheme val="minor"/>
      </rPr>
      <t xml:space="preserve"> </t>
    </r>
    <r>
      <rPr>
        <sz val="12"/>
        <color theme="1"/>
        <rFont val="Calibri"/>
        <family val="2"/>
        <scheme val="minor"/>
      </rPr>
      <t xml:space="preserve">
Provide information on all revenue-generating subsidiary entities, including a detailed description of each venture's primary business activities and areas of operation.</t>
    </r>
  </si>
  <si>
    <t>Venture</t>
  </si>
  <si>
    <t>Description of Primary Business and Areas of Operation</t>
  </si>
  <si>
    <t>University District Trust</t>
  </si>
  <si>
    <t xml:space="preserve"> University District Trust lease revenue, Interest revenue, management fees, and equity pick up</t>
  </si>
  <si>
    <r>
      <rPr>
        <sz val="16"/>
        <color rgb="FF0070C0"/>
        <rFont val="Calibri"/>
        <family val="2"/>
        <scheme val="minor"/>
      </rPr>
      <t>h. Other</t>
    </r>
    <r>
      <rPr>
        <sz val="12"/>
        <color theme="1"/>
        <rFont val="Calibri"/>
        <family val="2"/>
        <scheme val="minor"/>
      </rPr>
      <t xml:space="preserve">
Report any additional self-generated revenue not captured in the previous categories. Include clear descriptions of each revenue source.</t>
    </r>
  </si>
  <si>
    <t>Grand Total</t>
  </si>
  <si>
    <t>You can find Advanced Education’s Self-Generated Revenue policy on Campus Alberta Project Site (CAPS).</t>
  </si>
  <si>
    <t>While IAIs do not receive capital funds from the Government of Alberta, these institutions should describe capital expansion and renovation plans in this section.</t>
  </si>
  <si>
    <t>Provide an overview of your institution's capital plan and include the total project costs and detailed funding source breakdowns for each of the following categories: Government of Alberta, Government of Canada, institutional funds, donations, foundations, and industry. For each funding source category specify the percentage of contribution from each source to each project, and amounts received to date.</t>
  </si>
  <si>
    <t>a. Top Three Priority Projects</t>
  </si>
  <si>
    <t>Define and describe your top three priority capital projects proceeding within the next three to five years that exceed either $2.5 million or 50% of your institution's Infrastructure Maintenance Program grant, whichever is greater. These projects may include infrastructure supporting high-demand programs, research initiatives, critical health and safety improvements, or essential information technology systems.</t>
  </si>
  <si>
    <t>Project 1</t>
  </si>
  <si>
    <t>Multi-Disciplinary Science Hub (MDSH)</t>
  </si>
  <si>
    <t>Name</t>
  </si>
  <si>
    <t>Total Project Cost</t>
  </si>
  <si>
    <t>Start Date</t>
  </si>
  <si>
    <t>End Date</t>
  </si>
  <si>
    <t xml:space="preserve">Design and construction of the Multidisciplinary Science Hub </t>
  </si>
  <si>
    <t>Funding Sources</t>
  </si>
  <si>
    <t>Source</t>
  </si>
  <si>
    <t>Amount</t>
  </si>
  <si>
    <t>Percentage</t>
  </si>
  <si>
    <t>Received to Date</t>
  </si>
  <si>
    <t>Government of Alberta</t>
  </si>
  <si>
    <t>Government of Canada</t>
  </si>
  <si>
    <t>Institutional Funds</t>
  </si>
  <si>
    <t>Donations</t>
  </si>
  <si>
    <t>Foundations</t>
  </si>
  <si>
    <t>Industry</t>
  </si>
  <si>
    <t>Total</t>
  </si>
  <si>
    <t>Project 2</t>
  </si>
  <si>
    <t xml:space="preserve">Veterinary Medicine Program Expansion </t>
  </si>
  <si>
    <t>Expansion of the University of Calgary's Veterinary Medicine Program</t>
  </si>
  <si>
    <t>Project 3</t>
  </si>
  <si>
    <t>Taylor Family Kinesiology Building</t>
  </si>
  <si>
    <t>Construction of the new Taylor family Kinesiology building</t>
  </si>
  <si>
    <t>b. All Other Projects</t>
  </si>
  <si>
    <t>Document all active and proposed capital projects, including maintenance, expansion, and new construction initiatives.</t>
  </si>
  <si>
    <t>Name and Description</t>
  </si>
  <si>
    <t>Type</t>
  </si>
  <si>
    <t>Total Cost</t>
  </si>
  <si>
    <t>Current Status</t>
  </si>
  <si>
    <t>Kananaskis Hall and Rundle Hall Residences Washroom Renovation</t>
  </si>
  <si>
    <t>Maintenance</t>
  </si>
  <si>
    <t>Tender Award</t>
  </si>
  <si>
    <t>Student Residence Building</t>
  </si>
  <si>
    <t>New Construction</t>
  </si>
  <si>
    <t>Pre-Design</t>
  </si>
  <si>
    <t>CL3 Laboratory Expansion</t>
  </si>
  <si>
    <t xml:space="preserve">Expansion </t>
  </si>
  <si>
    <t>Construction</t>
  </si>
  <si>
    <t>HMRB Health Sciences Animal Resource Center Expansion</t>
  </si>
  <si>
    <t>Expansion</t>
  </si>
  <si>
    <t>Design</t>
  </si>
  <si>
    <r>
      <t xml:space="preserve">Mandatory non-instructional fees (MNIFs) are paid by students to support specific goods and services that enhance the student experience. MNIFs are:
  ·  not tuition fees as defined in the Tuition and Fees Regulation;
  ·  required to complete programs approved under the Programs of Study Regulation, established under the </t>
    </r>
    <r>
      <rPr>
        <i/>
        <sz val="12"/>
        <color theme="1"/>
        <rFont val="Calibri"/>
        <family val="2"/>
        <scheme val="minor"/>
      </rPr>
      <t>Skilled Trades and Apprenticeship Education Act</t>
    </r>
    <r>
      <rPr>
        <sz val="12"/>
        <color theme="1"/>
        <rFont val="Calibri"/>
        <family val="2"/>
        <scheme val="minor"/>
      </rPr>
      <t xml:space="preserve">, or approved under the </t>
    </r>
    <r>
      <rPr>
        <i/>
        <sz val="12"/>
        <color theme="1"/>
        <rFont val="Calibri"/>
        <family val="2"/>
        <scheme val="minor"/>
      </rPr>
      <t>Student Financial Assistance Act</t>
    </r>
    <r>
      <rPr>
        <sz val="12"/>
        <color theme="1"/>
        <rFont val="Calibri"/>
        <family val="2"/>
        <scheme val="minor"/>
      </rPr>
      <t xml:space="preserve">;
  ·  not membership fees for a student organization; and
  ·  are cost-recovery based.
PSIs must report on MNIFs to demonstrate compliance with Section 61(5) of the PSLA and Section 7(1) of the Tuition and Fees Regulation. This reporting ensures transparency regarding the cost-recovery nature of these fees and verifies that goods and services supported by each MNIF are related.
</t>
    </r>
  </si>
  <si>
    <t>a. MNIF Financial Summary</t>
  </si>
  <si>
    <t>For each MNIF provide the name of the fee, identify all specific goods and/or services supported by the fee, the budget and actual amounts for all specific goods and/or services for the reporting period and provide a brief explanation for any significant variances between budget and actual amounts.</t>
  </si>
  <si>
    <t>Fee Name</t>
  </si>
  <si>
    <t>Supported Goods / Services</t>
  </si>
  <si>
    <t>"Non-Third Party Fees" Fees That Fund University Services</t>
  </si>
  <si>
    <t>These non-third party MNIFs fund UCalgary-run services like advising, mental health, athletics, and career development, with spending strictly covering service costs. Changes require student council approval and must follow a break-even policy, ensuring fees do not exceed costs after external funding.</t>
  </si>
  <si>
    <t>1. Student Services Fee</t>
  </si>
  <si>
    <t>This fee funds a range of interconnected services that support students' academic success, personal growth, and well-being (e.g., advisors and mental health practitioners, career development and mental health initiatives, and tools that facilitate access to advising and wellness resources). Together, these services create a holistic support system to help students thrive academically and personally.</t>
  </si>
  <si>
    <t>2. Athletics Fee</t>
  </si>
  <si>
    <t>This fee provides students free access to Dinos varsity and club games, boosting school spirit and campus community, while funding team operations like coaching, travel, facilities, equipment, and scholarships to support student-athletes and enhance university sports.</t>
  </si>
  <si>
    <t>A slight variance in spending for the Athletics Fee occurred mainly due to higher-than-anticipated travel expenses, as the increased number of students participating in varsity competitive sports events led to additional travel and accommodation costs that exceeded initial forecasts.</t>
  </si>
  <si>
    <t>3. Campus Recreation Fee</t>
  </si>
  <si>
    <t>This fee gives students access to a wide range of facilities and programs through Active Living and the Outdoor Centre, supporting physical, mental, and social well-being by funding operations and maintenance, and enabling affordable participation in diverse recreational activities essential for academic success.</t>
  </si>
  <si>
    <t>The variances resulted from increased student participation and unexpected facility maintenance, causing higher costs amid rising inflation and wages, but overall expenses remained within budget, ensuring continued quality recreational services.</t>
  </si>
  <si>
    <t xml:space="preserve">4. Law Career Services Fee </t>
  </si>
  <si>
    <t>This fee funds the career and professional development office for law students, providing access to job placements, career coaching, networking events, and tailored resources like résumé reviews and mentorship programs, all designed to build professional skills and support successful legal careers.</t>
  </si>
  <si>
    <t>The variance is due to fee revenue slightly exceeding expectations, while expenses were lower than planned because of delayed hiring, which together reduced the deficit.</t>
  </si>
  <si>
    <t>b. Compliance Statement</t>
  </si>
  <si>
    <t>Confirm whether any new MNIFs were introduced or existing MNIFs substantively changed (including changes to scope of goods/services or student population) during the reporting period. For any new or substantively changed MNIF, confirm that written approval was obtained from each of the institution's students' councils as required under Section 61(6) of the PSLA, and that appropriate consultation was conducted with student organizations prior to implementation.</t>
  </si>
  <si>
    <t>Were any new MNIFs introduced or existing MNIFs substantively changed during the reporting period?</t>
  </si>
  <si>
    <t>No</t>
  </si>
  <si>
    <t>If YES, provide the following information:</t>
  </si>
  <si>
    <t>Description of Change</t>
  </si>
  <si>
    <t>Written Approval from Student Councils (Date)</t>
  </si>
  <si>
    <t>Consultation Process</t>
  </si>
  <si>
    <t>Note: For any new or substantively changed MNIF, confirm that written approval was obtained from each of the institution's students' councils as required under Section 61(6) of the PSLA, and that appropriate consultation was conducted with student organizations prior to implementation.</t>
  </si>
  <si>
    <t>a. Free Speech Policy Information</t>
  </si>
  <si>
    <t>Please provide the URL where your institution’s free speech policy is posted.</t>
  </si>
  <si>
    <t>https://www.ucalgary.ca/provost/strategic-initiatives/statements/statement-free-expression</t>
  </si>
  <si>
    <t>Has your institution amended its free speech policy during the 2024-25 fiscal year?</t>
  </si>
  <si>
    <t>If YES, please detail any amendments made to the policy during the reporting period.</t>
  </si>
  <si>
    <t>b. Cancelled Events</t>
  </si>
  <si>
    <t>During the reporting period, were any events at your institution cancelled for reasons related to free speech?</t>
  </si>
  <si>
    <r>
      <t xml:space="preserve">If YES:
  </t>
    </r>
    <r>
      <rPr>
        <sz val="12"/>
        <rFont val="Wingdings"/>
        <charset val="2"/>
      </rPr>
      <t xml:space="preserve"> </t>
    </r>
    <r>
      <rPr>
        <sz val="12"/>
        <rFont val="Calibri"/>
        <family val="2"/>
        <scheme val="minor"/>
      </rPr>
      <t xml:space="preserve">Provide the event name and originally scheduled date
  </t>
    </r>
    <r>
      <rPr>
        <sz val="12"/>
        <rFont val="Wingdings"/>
        <charset val="2"/>
      </rPr>
      <t xml:space="preserve"> </t>
    </r>
    <r>
      <rPr>
        <sz val="12"/>
        <rFont val="Calibri"/>
        <family val="2"/>
        <scheme val="minor"/>
      </rPr>
      <t xml:space="preserve">Explain why the event was cancelled
  </t>
    </r>
    <r>
      <rPr>
        <sz val="12"/>
        <rFont val="Wingdings"/>
        <charset val="2"/>
      </rPr>
      <t xml:space="preserve"> </t>
    </r>
    <r>
      <rPr>
        <sz val="12"/>
        <rFont val="Calibri"/>
        <family val="2"/>
        <scheme val="minor"/>
      </rPr>
      <t xml:space="preserve">Detail the decision making process and policies considered, and how it was resolved.
  </t>
    </r>
    <r>
      <rPr>
        <sz val="12"/>
        <rFont val="Wingdings"/>
        <charset val="2"/>
      </rPr>
      <t xml:space="preserve"> </t>
    </r>
    <r>
      <rPr>
        <sz val="12"/>
        <rFont val="Calibri"/>
        <family val="2"/>
        <scheme val="minor"/>
      </rPr>
      <t xml:space="preserve">If any complaints arose from the event’s cancellation, please provide further details regarding the complaints under section c. </t>
    </r>
  </si>
  <si>
    <t>c. Free Speech-Related Complaints</t>
  </si>
  <si>
    <t>Describe any complaints related to free speech policies within the time frame including number of complaints, description, context and complaint resolutions.</t>
  </si>
  <si>
    <t xml:space="preserve">Between April 1, 2024 and March 31, 2025, our institution received no complaints related to free speech issues. </t>
  </si>
  <si>
    <t>d. Additional Information</t>
  </si>
  <si>
    <t>Provide any additional concerns in relation to campus free speech that are not captured in the above.</t>
  </si>
  <si>
    <t>Provide an overview of the training opportunities for board members on for-profit ventures, including responses to the questions below and a description of training materials. Include relevant materials as a separate attachment.</t>
  </si>
  <si>
    <t>a. Have all current board members completed for-profit ventures training?</t>
  </si>
  <si>
    <t>b. When did current board members last complete for-profit ventures training?</t>
  </si>
  <si>
    <t>N/A</t>
  </si>
  <si>
    <t>c. Provide a brief description of the training materials used and include relevant materials as a separate attachment.</t>
  </si>
  <si>
    <t xml:space="preserve">The University prioritizes education for the Board of Governors and provides an annual education session (1/2 day) and retreat (full day) in addition to sessions during the year on additional topics including budget and financial statements, which include how for-profit ventures impact the institution’s financials. The University also leverages training offered through external bodies such as the Association of Governing Boards of Universities and Colleges. Many of our Board members possess extensive private sector experience that enables them to exercise effective oversight and provide strategic guidance without specific for-profit venture training. Please also note that the Board, in its capacity as a corporation, has two for-profit subsidiaries, the University of Calgary Properties Group and Innovate Calgary. Both are separate legal entities from the Board, and each have their own board of directors. </t>
  </si>
  <si>
    <t>Ed McCauley</t>
  </si>
  <si>
    <t>Mark Herman</t>
  </si>
  <si>
    <r>
      <t xml:space="preserve">The Ahead of Tomorrow 2023–2030 strategy positions the University of Calgary as a leader in transforming post-secondary education through ambitious goals and measurable outcomes. The institution’s progress to date reflects a strong alignment between its strategic priorities and the five principles of Alberta’s adult learning system: accessibility, affordability, quality, coordination, and accountability. UCalgary’s actions and outcomes demonstrate tangible progress across all four of its strategic pillars, strengthening its contribution to Alberta’s post-secondary landscape and beyond.
</t>
    </r>
    <r>
      <rPr>
        <b/>
        <sz val="12"/>
        <rFont val="Calibri"/>
        <family val="2"/>
        <scheme val="minor"/>
      </rPr>
      <t>1.	Increasing Access to Impactful and Future-Focused Education</t>
    </r>
    <r>
      <rPr>
        <sz val="12"/>
        <rFont val="Calibri"/>
        <family val="2"/>
        <scheme val="minor"/>
      </rPr>
      <t xml:space="preserve">
UCalgary has made significant strides toward expanding access and enhancing the student experience. With efforts underway to increase total enrolment by 10,000 students, including 7,000 at the graduate level, the university is directly supporting the province’s goal of improving accessibility. UCalgary’s emphasis on experiential learning, entrepreneurial thinking, and personalized learning pathways reflects its commitment to high-quality, relevant education. Early results from new program offerings and expanded learner supports suggest growing student engagement, laying the groundwork to achieve its goal of becoming the U15 leader in this area. These efforts also support affordability through economies of scale and operational efficiency.
</t>
    </r>
    <r>
      <rPr>
        <b/>
        <sz val="12"/>
        <rFont val="Calibri"/>
        <family val="2"/>
        <scheme val="minor"/>
      </rPr>
      <t>2.	Harnessing the Power of Research and Innovation</t>
    </r>
    <r>
      <rPr>
        <sz val="12"/>
        <rFont val="Calibri"/>
        <family val="2"/>
        <scheme val="minor"/>
      </rPr>
      <t xml:space="preserve">
UCalgary’s focus on interdisciplinary research and real-world impact is producing clear outcomes that align with Alberta’s emphasis on quality and innovation. External research revenue continues to grow, with the university on track toward its $750 million annual target. UCalgary is already recognized as Canada’s leading university for startup creation, and efforts are accelerating to expand this success internationally. By supporting cross-sectoral collaboration, investing in emerging research strengths, and prioritizing societal relevance, UCalgary is ensuring that its research not only advances knowledge but also contributes meaningfully to Alberta’s economy and environment.
</t>
    </r>
    <r>
      <rPr>
        <b/>
        <sz val="12"/>
        <rFont val="Calibri"/>
        <family val="2"/>
        <scheme val="minor"/>
      </rPr>
      <t>3.	Locating Community at the Centre of All We Do</t>
    </r>
    <r>
      <rPr>
        <sz val="12"/>
        <rFont val="Calibri"/>
        <family val="2"/>
        <scheme val="minor"/>
      </rPr>
      <t xml:space="preserve">
UCalgary has embedded community engagement across its academic and operational activities. Initiatives designed to connect 25,000 students, faculty, and staff annually with local and global community challenges are gaining momentum, with new programs formalizing experiential opportunities in health, energy, education, and the arts. The university is also broadening alumni and donor outreach, actively working toward its target of engaging 100,000 external stakeholders each year. These initiatives are ensuring that the benefits of university teaching and research are shared widely, supporting the province’s goals for coordination, accessibility, and inclusive growth.
</t>
    </r>
    <r>
      <rPr>
        <b/>
        <sz val="12"/>
        <rFont val="Calibri"/>
        <family val="2"/>
        <scheme val="minor"/>
      </rPr>
      <t xml:space="preserve">4.	Making Our Processes Clearer, Simpler, and Better
</t>
    </r>
    <r>
      <rPr>
        <sz val="12"/>
        <rFont val="Calibri"/>
        <family val="2"/>
        <scheme val="minor"/>
      </rPr>
      <t xml:space="preserve">UCalgary’s commitment to administrative transformation is yielding improvements in the experience of students, faculty, and staff. Early feedback indicates that streamlined services and digital tools are making it easier to access support, manage academic and professional activities, and launch new initiatives. Strategic investments in staff and faculty development are also increasing, demonstrating progress toward the goal of becoming the U15 leader in this area. These improvements support affordability through operational efficiency and uphold the principle of accountability through measurable service standards and feedback mechanisms.
</t>
    </r>
    <r>
      <rPr>
        <b/>
        <sz val="12"/>
        <rFont val="Calibri"/>
        <family val="2"/>
        <scheme val="minor"/>
      </rPr>
      <t>Conclusion</t>
    </r>
    <r>
      <rPr>
        <sz val="12"/>
        <rFont val="Calibri"/>
        <family val="2"/>
        <scheme val="minor"/>
      </rPr>
      <t xml:space="preserve">
Together, these outcomes demonstrate that Ahead of Tomorrow is not just aspirational—it is operational. UCalgary is delivering on its promise to be a bold, responsive institution, guided by clear goals and measured by real progress. Its alignment with Alberta’s adult learning principles ensures that the university is not only advancing its own strategic priorities but is also contributing to the province’s broader vision for a high-quality, affordable, and coordinated post-secondary system.
</t>
    </r>
  </si>
  <si>
    <t>https://www.ucalgary.ca/finance/sites/default/files/teams/5/fr-2025-financial-statement.pdf</t>
  </si>
  <si>
    <r>
      <rPr>
        <b/>
        <u/>
        <sz val="12"/>
        <rFont val="Calibri (Body)"/>
      </rPr>
      <t>Transnational Education</t>
    </r>
    <r>
      <rPr>
        <sz val="12"/>
        <rFont val="Calibri"/>
        <family val="2"/>
        <scheme val="minor"/>
      </rPr>
      <t xml:space="preserve">
At the University of Calgary, we offer credit programs in offshore locations as part of our Institutional strategy. This activity promotes capacity building, fosters mobility and the international experience of students and staff, generates revenue, extends educational access, and extends our research collaborations. Our off-shore program activity is also aligned with the key priority areas of Alberta’s International Education Strategy, which are global talent attraction, smart and sustainable growth, and international skills needed to succeed. Off-shore activity also encourages collaborations as a means of promoting Alberta economic and social development and international co-operation. Shown in the following table is a summary of our transnational education activity in 2024-25 followed by a brief description of these programs.
</t>
    </r>
    <r>
      <rPr>
        <b/>
        <sz val="12"/>
        <rFont val="Calibri"/>
        <family val="2"/>
        <scheme val="minor"/>
      </rPr>
      <t xml:space="preserve">International Energy Lawyer’s Program (IELP) partnership </t>
    </r>
    <r>
      <rPr>
        <sz val="12"/>
        <rFont val="Calibri"/>
        <family val="2"/>
        <scheme val="minor"/>
      </rPr>
      <t xml:space="preserve">
Established in 2012, the IELP is a joint Juris Doctor (JD) program with the University of Houston that allows students to earn both Canadian and American law degrees in four years. Upon program completion, students may apply for admission to the bar in both Canada and the US, and, with skills and knowledge in energy law, are highly employable across North America. In addition to the regular degree studies, the IELP is structured to facilitate internships in the energy industry. 
2024-25 Enrolment: 22
2024-25 Completers: 22
</t>
    </r>
    <r>
      <rPr>
        <b/>
        <sz val="12"/>
        <rFont val="Calibri"/>
        <family val="2"/>
        <scheme val="minor"/>
      </rPr>
      <t>Qatar Nursing program</t>
    </r>
    <r>
      <rPr>
        <sz val="12"/>
        <rFont val="Calibri"/>
        <family val="2"/>
        <scheme val="minor"/>
      </rPr>
      <t xml:space="preserve">
In 2007, the University of Calgary entered into an agreement with the State of Qatar to establish a nursing school in Qatar (UCQ) and in January 2018, the university and the State renewed the agreement for five more years. The agreement is fully funded by the State of Qatar. UCQ has offered both Bachelor of Nursing and Master of Nursing degrees with students coming from the Gulf Region. The agreement ends August 31, 2005 and the last class of students graduated in May 2025.
2024-25 Enrolment: 124
2024-25 Completers: 120
</t>
    </r>
    <r>
      <rPr>
        <b/>
        <sz val="12"/>
        <rFont val="Calibri"/>
        <family val="2"/>
        <scheme val="minor"/>
      </rPr>
      <t>Public Health – Mwanza, Tanzania</t>
    </r>
    <r>
      <rPr>
        <sz val="12"/>
        <rFont val="Calibri"/>
        <family val="2"/>
        <scheme val="minor"/>
      </rPr>
      <t xml:space="preserve">
The Cumming School of Medicine has collaborated with the Catholic University of Health and Allied Sciences (CUHAS) to create and deliver a Master of Public Health degree in Mwanza, Tanzania. This work is one component of a multifaceted partnership that includes research activities, medical electives and research field training for University of Calgary students. This innovative PhD training program provides an opportunity for graduates to enroll at the University of Calgary with research focused on issues of importance in Tanzania.  The goal is to build joint University of Calgary and Tanzanian research teams and to strengthen the global health research capacity in both institutions. 
2024-25 Enrolment: 20
2024-25 Completers: 2
</t>
    </r>
    <r>
      <rPr>
        <b/>
        <sz val="12"/>
        <rFont val="Calibri"/>
        <family val="2"/>
        <scheme val="minor"/>
      </rPr>
      <t>Master of Management &amp; MSc Innovation Dual Degree</t>
    </r>
    <r>
      <rPr>
        <sz val="12"/>
        <rFont val="Calibri"/>
        <family val="2"/>
        <scheme val="minor"/>
      </rPr>
      <t xml:space="preserve">
The Haskayne School of Business collaborated with the Technical University of Munich (TUM) to offer students a Master of Management from the University of Calgary and a Master of Science (Innovation) from TUM in just two years. This dual degree program provided students a foundation in business and the ability to foster innovation while exploring emerging technologies and gaining global experience. In 2024-25 the University of Munich has announced the suspension of their Master of Science (Innovation) program, and as a result the dual degree is in the process of being suspended for admissions. 
2024-25 Enrolment: 7
2024-25 Completers: 2
</t>
    </r>
    <r>
      <rPr>
        <b/>
        <u/>
        <sz val="12"/>
        <rFont val="Calibri (Body)"/>
      </rPr>
      <t>Academic Partnerships and Collaborations in the Community and Region</t>
    </r>
    <r>
      <rPr>
        <sz val="12"/>
        <rFont val="Calibri"/>
        <family val="2"/>
        <scheme val="minor"/>
      </rPr>
      <t xml:space="preserve">
The University of Calgary has always been a strong Campus Alberta partner and we pride ourselves on strong relationships with our post-secondary colleagues across the province. We provide some illustrative examples of various types of partnerships below.
UCalgary’s Faculty of Social Work has served students across the province for many years. From campuses in Calgary, Edmonton and Lethbridge, the Faculty has been a leader through delivery of its innovative Learning Circles program on-site in rural and remote Alberta communities. Increasingly, through its online Virtual Learning Circles program, learners remain in their home communities to complete their degree. In partnership with the University of Alberta, the University of Calgary has a reciprocal space exchange on each campus. The Faculty of Social Work offers its program in Edmonton on the University of Alberta campus, while our Downtown Campus in Calgary hosts the University of Alberta’s programs in Rehabilitation Medicine. This allows students in the two cities access to specialized programs in their home communities and eliminates potential duplication while also reducing costs to both institutions.
UCalgary’s Energy Engineering program and Geomatics Engineering pathway are designed as a pathway for graduates of approved technology diploma programs such as programs offered at SAIT. It provides a seamless transition to a University of Calgary engineering degree that can be completed with an additional two years of study. Graduates hold both an engineering technology diploma and an engineering degree. The Energy Engineering pathway addressed the energy industry’s need for engineering graduates who bring a unique mix of technology and engineering science skills and knowledge to the workplace. 
The Werklund School of Education offers a Bachelor of Education stream designed for Albertans in rural and remote areas. This innovative program allows students to remain in their communities for most of the program while taking advantage of strong transfer agreements that the University of Calgary has and continues to grow with its Campus Alberta partners. The program allows students outside major urban centers to obtain an education degree and increases the odds that these students will become the teachers of tomorrow in rural and remote communities across Alberta, including an access pathway for Indigenous learners. 
The Faculty of Nursing, with support from the Ministry of Advanced Education, offers both rural and Indigenous routes in communities across Alberta to ensure learners across Alberta have access to a Nursing degree program in their community, keeping students and graduates in their home communities and preparing students for the realities of rural nursing. In 2022-23, the faculty launched a pilot program in partnership with Old Sun Community College, offering the Bachelor of Nursing on the Siksika Nation. The program and community support Indigenous learners through a dedicated upgrading pathway offered at OSCC. Labs are delivered at OSCC along with clinical placement sites on Siksika Nation and surrounding communities. The program prepares students for practice as nurses in their home community. 
Alberta Health and Alberta Health Services (AHS) partner with UCalgary to offer a rural community Bachelor of Nursing program in Wainwright. In Wainwright, UCalgary provides the delivery of the program, while AHS provides classroom space and hands-on training opportunities at Wainwright Health Centre. In the Portage College region, UCalgary provides the delivery of the program, with labs in-person at a Portage College campus. These routes are in addition to the strong partnership already in place with Medicine Hat College. The Bachelor of Nursing program at Medicine Hat College is a four-year partnership program offered entirely on site at Medicine Hat College, allowing students in Medicine Hat and surrounding areas access to a baccalaureate nursing program without having to relocate. By opening the doors to degree programs across Alberta, the University of Calgary is serving labour market needs across the province by increasing the likelihood of learners remaining in their home communities following graduation.
The Bachelor of Communication and Media Studies is offered in partnership with SAIT Polytechnic and supports students who want the broad interdisciplinary base of knowledge provided by a university degree combined with practical skills in public relations, journalism, new media production, or radio, television, and broadcast news provided by a professional diploma program at SAIT or another approved program.
</t>
    </r>
    <r>
      <rPr>
        <b/>
        <u/>
        <sz val="12"/>
        <rFont val="Calibri (Body)"/>
      </rPr>
      <t>Learner Pathways</t>
    </r>
    <r>
      <rPr>
        <sz val="12"/>
        <rFont val="Calibri"/>
        <family val="2"/>
        <scheme val="minor"/>
      </rPr>
      <t xml:space="preserve">
</t>
    </r>
    <r>
      <rPr>
        <b/>
        <sz val="12"/>
        <rFont val="Calibri"/>
        <family val="2"/>
        <scheme val="minor"/>
      </rPr>
      <t>Underrepresented Learner Pathways</t>
    </r>
    <r>
      <rPr>
        <sz val="12"/>
        <rFont val="Calibri"/>
        <family val="2"/>
        <scheme val="minor"/>
      </rPr>
      <t xml:space="preserve">
Across the University of Calgary, there is an awareness of the importance of pathway programs and outreach campaigns with the goal of diversifying our student population. To increase access, UCalgary has developed pathways programs for students with non-traditional backgrounds. For example, the Cumming School of Medicine launched a Pathways to Medicine program to support and mentor students from low income families, rural areas, non-traditional backgrounds, and Indigenous communities to consider a career in medicine. In the Werklund School of Education, the Community based Education program provides students from rural and remote communities as well as Indigenous learners with a pathway to enter the Bachelor of Education degree. In the Schulich School of Engineering, the Biology pathway to Engineering is designed to increase access for women and other underrepresented learners who are more likely to have taken Biology 30 in high school rather than the standard Physics 30 requirement.
</t>
    </r>
    <r>
      <rPr>
        <b/>
        <sz val="12"/>
        <rFont val="Calibri"/>
        <family val="2"/>
        <scheme val="minor"/>
      </rPr>
      <t>Dual Credit</t>
    </r>
    <r>
      <rPr>
        <sz val="12"/>
        <rFont val="Calibri"/>
        <family val="2"/>
        <scheme val="minor"/>
      </rPr>
      <t xml:space="preserve">
The University of Calgary is an active partner in Alberta Education’s dual-credit program, which provides an additional learner pathway to post-secondary studies for high school students, allowing them to earn high school and university credits simultaneously. The dual-credit program serves both high achieving high school students, but also underrepresented learners who may otherwise be unlikely to apply to the University of Calgary. Dual credit courses provide a supportive environment for students to take a university-level course alongside their peers and explore a learning pathway prior to graduation.
</t>
    </r>
    <r>
      <rPr>
        <b/>
        <sz val="12"/>
        <rFont val="Calibri"/>
        <family val="2"/>
        <scheme val="minor"/>
      </rPr>
      <t>Transfer Credit</t>
    </r>
    <r>
      <rPr>
        <sz val="12"/>
        <rFont val="Calibri"/>
        <family val="2"/>
        <scheme val="minor"/>
      </rPr>
      <t xml:space="preserve">
The University of Calgary is an active contributor to the Transfer Alberta System and to creating learner pathways for students. When students transfer to most undergraduate programs at the University of Calgary, they receive transfer credit which is indicated in our Transfer Credit Search Tool. For courses that have not yet been assessed transfer credit, faculty advisors are available to assist a student in submitting their previous courses for transfer credit assessment.
	</t>
    </r>
  </si>
  <si>
    <r>
      <rPr>
        <b/>
        <sz val="12"/>
        <rFont val="Calibri"/>
        <family val="2"/>
        <scheme val="minor"/>
      </rPr>
      <t>Student Success Centre</t>
    </r>
    <r>
      <rPr>
        <sz val="12"/>
        <rFont val="Calibri"/>
        <family val="2"/>
        <scheme val="minor"/>
      </rPr>
      <t xml:space="preserve">
The Student Success Centre fosters a culture of success that enables students to realize their full potential. Learning support takes a strengths-based approach to supporting students in a variety of areas, including writing, exam preparation, and study skills to help students achieve their academic goals. Academic decision making is supported through exploratory advising. Academic Development Specialists take a holistic approach to working with students 1:1 and through group programming to meet their academic goals.  A dedicated Academic Development Specialist role for first generation, Indigenous and Equity Deserving Students offers individual outreach and customized programming. Dedicated support for students who identify as neurodiverse includes low-sensory office hours and advising space. Neurodiversity meet-up weekly chats and workshops are a place for students to meet their peers in a sensory-friendly setting that allows for sharing and discussions. While the university has many supports that are offered to students who reach out for help, we also take a pro-active approach to identifying and supporting students who are academically at risk through our Thrive Priority Support Network. Thrive works by looking for drops in grades that are not normal for each student. For new students, Thrive looks for patterns of failing grades. Using this system, advisors reach out to students who are struggling before problems overwhelm them. The Academic Turnaround Program (ATP) provides students who are required to withdraw (RTW) for academic reasons an opportunity to continue their studies with dedicated supports. The program serves between 200 – 450 participants annually and includes students who have experienced a variety of issues that impact their academic success, such as difficulties with post-secondary transition, unforeseen life events or personal challenges. As an important retention strategy, this program allows students who have experienced an unsuccessful first-year transition or a significant challenge later in their degree to continue to pursue their academic goals.
</t>
    </r>
    <r>
      <rPr>
        <b/>
        <sz val="12"/>
        <rFont val="Calibri"/>
        <family val="2"/>
        <scheme val="minor"/>
      </rPr>
      <t xml:space="preserve">Student Wellness Services </t>
    </r>
    <r>
      <rPr>
        <sz val="12"/>
        <rFont val="Calibri"/>
        <family val="2"/>
        <scheme val="minor"/>
      </rPr>
      <t xml:space="preserve">
Student Wellness Services is an on-campus resource for health and wellness support, with a wide range of service option including medical and mental health care, as well as chiropractic and massage. Mental Health services are provided at UCalgary as well as through our community partners, such as peer support, counselling and 24/7 after-hours emergency support. The on-campus medical clinic provides medical care and education to students on a variety of health concerns. The Peer support program provides trained student volunteers who can assist with navigating university life, answer questions about other wellness supports, as well as reduce feelings of loneliness and isolation. Student Wellness Services also provide self-help resources, workshops and specialized training programs.
</t>
    </r>
    <r>
      <rPr>
        <b/>
        <sz val="12"/>
        <rFont val="Calibri"/>
        <family val="2"/>
        <scheme val="minor"/>
      </rPr>
      <t>Student Accessibility Services</t>
    </r>
    <r>
      <rPr>
        <sz val="12"/>
        <rFont val="Calibri"/>
        <family val="2"/>
        <scheme val="minor"/>
      </rPr>
      <t xml:space="preserve">
Student Accessibility Services (SAS) support students with disabilities, both temporary and on-going, to achieve their academic goals. Based on the individualized need of each student, SAS determines appropriate academic accommodations and supports instructors across campus to implement them. SAS arranges specialized services, such as ASL interpreters, and accommodated exams, in one of the largest dedicated exam centres in Western Canada. In additional to access advising, SAS provides specialized advising for student with disabilities, including assistive technology advising, and advising related to provincial and federal grants. Students have access to dedicated study space through the Nat Christie Adaptive Technology Centre. SAS has been actively supporting the integration of Universal Design for Learning into the UCalgary classrooms. This includes collaboration with the Taylor Institute for Teaching and Learning on resources and workshops. For example, a collaborative project between Wellness and Access staff created a resource on test anxiety and how instructional choices can impact students’ anxiety.
</t>
    </r>
    <r>
      <rPr>
        <b/>
        <sz val="12"/>
        <rFont val="Calibri"/>
        <family val="2"/>
        <scheme val="minor"/>
      </rPr>
      <t>Inclusive Post-Secondary Education Program</t>
    </r>
    <r>
      <rPr>
        <sz val="12"/>
        <rFont val="Calibri"/>
        <family val="2"/>
        <scheme val="minor"/>
      </rPr>
      <t xml:space="preserve">
The Inclusive Post-Secondary Education (IPSE) program at the University of Calgary supports individuals who have developmental disabilities access an authentic university experience. Students are included in both the academic and social life at the University of Calgary and St Mary’s University in Calgary. During the spring and summer months, IPSE supports students in building their resumes through meaningful volunteer work, competitive paid employment opportunities and personal development activities. The program is funded, in part, by the Government of Alberta.
</t>
    </r>
    <r>
      <rPr>
        <b/>
        <sz val="12"/>
        <rFont val="Calibri"/>
        <family val="2"/>
        <scheme val="minor"/>
      </rPr>
      <t>Ótáp ímisskaan Indigenous Youth Leadership Program</t>
    </r>
    <r>
      <rPr>
        <sz val="12"/>
        <rFont val="Calibri"/>
        <family val="2"/>
        <scheme val="minor"/>
      </rPr>
      <t xml:space="preserve">
The Ótáp ímisskaan Indigenous Youth Leadership Program offers culturally tailored leadership training to Indigenous youth aged 13 to 25 through inspiring and engaging workshops across Western Canada. Programming consists of two main streams: Educational Outreach and Leadership Training. Both streams provide educational information and motivational content designed to inspire Indigenous youth to make informed decisions and begin developing a vision for their future. Ótáp ímisskaan’s dynamic team consists of Indigenous post-secondary students (Wayfinders). Wayfinders aim to help Indigenous youth develop leadership skills, build self-awareness that will benefit them individually and inspire positive change in their communities. One of the most significant objectives of Ótáp ímisskaan is the ongoing effort to encourage youth to pursue post-secondary education. Ultimately, the focus is on empowering and inspiring Indigenous youth to realize their potential and embrace their roles as emerging leaders of tomorrow.
</t>
    </r>
    <r>
      <rPr>
        <b/>
        <sz val="12"/>
        <rFont val="Calibri"/>
        <family val="2"/>
        <scheme val="minor"/>
      </rPr>
      <t>Writing Symbols Lodge</t>
    </r>
    <r>
      <rPr>
        <sz val="12"/>
        <rFont val="Calibri"/>
        <family val="2"/>
        <scheme val="minor"/>
      </rPr>
      <t xml:space="preserve">
The University of Calgary’s Writing Symbols Lodge welcomes, respects, and supports the rich diversity of Indigenous learners, their communities, cultural traditions, and aspirations in post-secondary education. It provides a culturally appropriate environment that encourages and fosters the success of Indigenous students in their studies through academic, personal, and cultural support services and programs. Writing Symbols Lodge engages Indigenous students with program advising, registration, post-secondary sponsorship information, mentorship, employment, and personalized support and referrals. Using a holistic cultural relational model, the Tiya Dagumisasriy program offers academic support services, cultural and holistic workshops, and leadership training to enhance the student experience and promote student academic achievement. Writing Symbols Lodge also offers community-based programs and cultural events that engage the campus and the greater Indigenous community. The University of Calgary provides dedicated mental health support for Indigenous students through an Indigenous Student Support Advisor and an Indigenous Counsellor. These roles assist students with their wellness needs and while both roles are part of the mental health team within Student Wellness Services, they are embedded within Writing Symbols Lodge. 
</t>
    </r>
    <r>
      <rPr>
        <b/>
        <sz val="12"/>
        <rFont val="Calibri"/>
        <family val="2"/>
        <scheme val="minor"/>
      </rPr>
      <t>Neurodiversity Support Advising</t>
    </r>
    <r>
      <rPr>
        <sz val="12"/>
        <rFont val="Calibri"/>
        <family val="2"/>
        <scheme val="minor"/>
      </rPr>
      <t xml:space="preserve">
The University of Calgary recruited a dedicated neurodiversity support advisor for students who are exploring their identity around neurodiversity. The advisor assists students with their successful transition into the University of Calgary, helps with improvements to well-being, navigating systems on and off campus, and helping to increase confidence in academic ability. Additionally, advice and guidance are provided to faculty and staff on supporting neurodiverse students in their studies. The Neurodiversity Support Advisors facilitate opportunities for students to share their lived experiences to faculty and staff to the shape inclusion across campus. In addition, through the NICE (Neurodiversity Immersive Campus Experience) Lounge, students can access a sensory-friendly space that provides adjustable spaces for students to study, socialize, or relax.
</t>
    </r>
    <r>
      <rPr>
        <b/>
        <sz val="12"/>
        <rFont val="Calibri"/>
        <family val="2"/>
        <scheme val="minor"/>
      </rPr>
      <t>Q Centre</t>
    </r>
    <r>
      <rPr>
        <sz val="12"/>
        <rFont val="Calibri"/>
        <family val="2"/>
        <scheme val="minor"/>
      </rPr>
      <t xml:space="preserve">
The Students’ Union’s Centre for Sexual &amp; Gender Diversity (Q Centre) is a safe, comfortable and inviting space for the LGBTQA+ community for undergraduate students at the University of Calgary. Featuring a library and peer support services, the program coordinators and volunteers plan events and direct clients to relevant resources. The Q Centre’s Queer Mentoring initiative strives to provide sexual and gender minority undergraduate students with opportunities to empower themselves by pairing them with established, queer-identified role models. For graduate students, they can go to the Graduate Student Association (GSA). The GSA Gender and Sexuality Alliance ([GSA]2) Subcommittee is to enhance the life and graduate school experience of 2SLGBTQIAP+ (Two-Spirit, lesbian, gay, bisexual, transgender, queer, questioning, intersex, agender, asexual, aromantic, pansexual, and all gender and sexually diverse identities) GSA members through events and awareness activities. The subcommittee works to increase the visibility of gender and sexual minorities within the university and broader community.
</t>
    </r>
    <r>
      <rPr>
        <b/>
        <sz val="12"/>
        <rFont val="Calibri"/>
        <family val="2"/>
        <scheme val="minor"/>
      </rPr>
      <t>Faith and Spirituality</t>
    </r>
    <r>
      <rPr>
        <sz val="12"/>
        <rFont val="Calibri"/>
        <family val="2"/>
        <scheme val="minor"/>
      </rPr>
      <t xml:space="preserve">
The University of Calgary embraces the growing diversity in its faculty, students and staff and is committed to creating a safe, inclusive, healthy and respectful campus culture — one that values diversity and the dignity of every person and is grounded in equity and inclusivity. The Faith &amp; Spirituality Centre seeks to cultivate a pluralistic community by encouraging cultural and religious literacy, community building, and social change as an integral part of the student experience. The Centre continues to expand faith-based supports with faith representatives/chaplains representing Muslim (Sunni, Ahmadiyya), Buddhist, Christian (Anglican, Baptist, Catholic, Christian Reformed, Lutheran, Pentecostal, United), Hindu, Jewish (Chabad, Hillel), Sikh and Baha’i faiths. The Vitruvian Space provides dedicated space to our community for religious observance and spiritual well-being. Ablution stations are integrated in the space as well as specialized venting mechanisms to allow for sacred practices such as smudging. 
</t>
    </r>
    <r>
      <rPr>
        <b/>
        <sz val="12"/>
        <rFont val="Calibri"/>
        <family val="2"/>
        <scheme val="minor"/>
      </rPr>
      <t>Women’s Resource Centre</t>
    </r>
    <r>
      <rPr>
        <sz val="12"/>
        <rFont val="Calibri"/>
        <family val="2"/>
        <scheme val="minor"/>
      </rPr>
      <t xml:space="preserve">
The Women’s Resource Centre offers a safe, inclusive, and welcoming place for students, staff, faculty, and community of all genders and background to connect and advance gender equality. The space is equipped with a library which is used as a quiet study space and two safe haven rooms that can be used for peer support, lactation (i.e., chest feeding, breastfeeding, pumping, and nursing), napping, meditation and meetings. The Centre provides programs such as Ask First, a consent awareness project and a peer support program that are open to all students, staff, faculty and community members.
</t>
    </r>
    <r>
      <rPr>
        <b/>
        <sz val="12"/>
        <rFont val="Calibri"/>
        <family val="2"/>
        <scheme val="minor"/>
      </rPr>
      <t>Office of Experiential Learning</t>
    </r>
    <r>
      <rPr>
        <sz val="12"/>
        <rFont val="Calibri"/>
        <family val="2"/>
        <scheme val="minor"/>
      </rPr>
      <t xml:space="preserve">
The Office of Experiential Learning, located within the newly created Office of Signature Learning Experiences (OSLE), supports UCalgary in building capacity for, enhancing access to, and promoting high-impact experiential learning, including work-integrated learning for all UCalgary students. In 2024, we launched our new Experiential Learning (EL) Framework that defines EL as learning by doing, being, connecting, and reflecting. The inclusion of a broad range of activities in the new framework will help ensure that all students can access meaningful, high-impact learning opportunities. As a form of EL, Work integrated learning (WIL) allows students to take their classroom learning into the workplace with real hands-on experiences. University of Calgary students participate in WIL through co-op, internship, service learning, field placement, clinical placement and directed field studies. Currently, 88% of University of Calgary programs include a WIL opportunity and that number is expanding.  For example, our Faculty of Arts and Faculty of Science offer co-op programs that are available to students across all academic programs. With the support of the Sinneave Family Foundation, the University of Calgary has also launched a WIL initiative for neurodiverse students which is creating opportunities, removing barriers and helping neurodiverse students fully participate and thrive in WIL.
</t>
    </r>
    <r>
      <rPr>
        <b/>
        <sz val="12"/>
        <rFont val="Calibri"/>
        <family val="2"/>
        <scheme val="minor"/>
      </rPr>
      <t>Awards, Scholarships and Financial Support</t>
    </r>
    <r>
      <rPr>
        <sz val="12"/>
        <rFont val="Calibri"/>
        <family val="2"/>
        <scheme val="minor"/>
      </rPr>
      <t xml:space="preserve">
The University of Calgary offers undergraduate and graduate awards to help students finance their education. Competitive as well as financial need-based awards are available to both entering and continuing students. The University acknowledges and respects the rich diversity of our learners, their communities, their aspirations and their cultures and traditions and provides scholarships, awards and bursaries to Canadian Indigenous students. The University of Calgary offers a Money Smart program where students learn about budgeting, money saving strategies, financial planning through workshops; resources on budgeting, debt management, credit, moving out, saving and investing; or appointments with a Money Smart peer helper. </t>
    </r>
  </si>
  <si>
    <t>The variance mainly results from operational changes during the year—such as staff turnover, leaves, demand shifts, and one-time adjustments—not captured in the board-approved budget.</t>
  </si>
  <si>
    <t>Original Signed By Ed McCauley</t>
  </si>
  <si>
    <t>Original Signed By Mark Herman</t>
  </si>
  <si>
    <t>President and Vice-Chancellor</t>
  </si>
  <si>
    <t>Board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</si>
</sst>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164" formatCode="&quot;$&quot;#,##0_);[Red]\(&quot;$&quot;#,##0\)"/>
    <numFmt numFmtId="165" formatCode="_(&quot;$&quot;* #,##0.00_);_(&quot;$&quot;* \(#,##0.00\);_(&quot;$&quot;* &quot;-&quot;??_);_(@_)"/>
    <numFmt numFmtId="166" formatCode="_(&quot;$&quot;* #,##0_);_(&quot;$&quot;* \(#,##0\);_(&quot;$&quot;* &quot;-&quot;??_);_(@_)"/>
    <numFmt numFmtId="167" formatCode="_-&quot;$&quot;* #,##0_-;\-&quot;$&quot;* #,##0_-;_-&quot;$&quot;* &quot;-&quot;??_-;_-@_-"/>
  </numFmts>
  <fonts count="40">
    <font>
      <sz val="11"/>
      <color theme="1"/>
      <name val="Calibri"/>
      <family val="2"/>
      <scheme val="minor"/>
    </font>
    <font>
      <sz val="12"/>
      <color theme="1"/>
      <name val="Calibri"/>
      <family val="2"/>
      <scheme val="minor"/>
    </font>
    <font>
      <sz val="18"/>
      <color theme="1"/>
      <name val="Calibri"/>
      <family val="2"/>
      <scheme val="minor"/>
    </font>
    <font>
      <sz val="14"/>
      <color theme="1"/>
      <name val="Calibri"/>
      <family val="2"/>
      <scheme val="minor"/>
    </font>
    <font>
      <u/>
      <sz val="11"/>
      <color theme="10"/>
      <name val="Calibri"/>
      <family val="2"/>
      <scheme val="minor"/>
    </font>
    <font>
      <sz val="12"/>
      <color theme="1"/>
      <name val="Calibri"/>
      <family val="2"/>
      <scheme val="minor"/>
    </font>
    <font>
      <sz val="11"/>
      <color theme="1"/>
      <name val="Calibri"/>
      <family val="2"/>
      <scheme val="minor"/>
    </font>
    <font>
      <sz val="28"/>
      <color rgb="FF0070C0"/>
      <name val="Calibri"/>
      <family val="2"/>
      <scheme val="minor"/>
    </font>
    <font>
      <sz val="12"/>
      <color rgb="FF0070C0"/>
      <name val="Segoe UI Symbol"/>
      <family val="2"/>
    </font>
    <font>
      <sz val="12"/>
      <name val="Calibri"/>
      <family val="2"/>
      <scheme val="minor"/>
    </font>
    <font>
      <sz val="18"/>
      <color rgb="FF0070C0"/>
      <name val="Calibri"/>
      <family val="2"/>
      <scheme val="minor"/>
    </font>
    <font>
      <sz val="14"/>
      <color rgb="FFCC0000"/>
      <name val="Calibri"/>
      <family val="2"/>
      <scheme val="minor"/>
    </font>
    <font>
      <sz val="14"/>
      <name val="Calibri"/>
      <family val="2"/>
      <scheme val="minor"/>
    </font>
    <font>
      <i/>
      <sz val="14"/>
      <color theme="1"/>
      <name val="Calibri"/>
      <family val="2"/>
      <scheme val="minor"/>
    </font>
    <font>
      <sz val="14"/>
      <color rgb="FF0070C0"/>
      <name val="Calibri"/>
      <family val="2"/>
      <scheme val="minor"/>
    </font>
    <font>
      <sz val="24"/>
      <color rgb="FF0070C0"/>
      <name val="Calibri"/>
      <family val="2"/>
      <scheme val="minor"/>
    </font>
    <font>
      <i/>
      <sz val="24"/>
      <color rgb="FF0070C0"/>
      <name val="Calibri"/>
      <family val="2"/>
      <scheme val="minor"/>
    </font>
    <font>
      <i/>
      <sz val="12"/>
      <name val="Calibri"/>
      <family val="2"/>
      <scheme val="minor"/>
    </font>
    <font>
      <i/>
      <sz val="12"/>
      <color theme="1"/>
      <name val="Calibri"/>
      <family val="2"/>
      <scheme val="minor"/>
    </font>
    <font>
      <sz val="12"/>
      <color rgb="FF000000"/>
      <name val="Calibri"/>
      <family val="2"/>
      <scheme val="minor"/>
    </font>
    <font>
      <u/>
      <sz val="12"/>
      <color theme="10"/>
      <name val="Calibri"/>
      <family val="2"/>
      <scheme val="minor"/>
    </font>
    <font>
      <b/>
      <i/>
      <sz val="12"/>
      <color rgb="FFFF0000"/>
      <name val="Calibri"/>
      <family val="2"/>
    </font>
    <font>
      <b/>
      <sz val="14"/>
      <color rgb="FF0070C0"/>
      <name val="Calibri"/>
      <family val="2"/>
      <scheme val="minor"/>
    </font>
    <font>
      <b/>
      <sz val="12"/>
      <color rgb="FF0070C0"/>
      <name val="Calibri"/>
      <family val="2"/>
      <scheme val="minor"/>
    </font>
    <font>
      <sz val="12"/>
      <name val="Calibri"/>
      <family val="2"/>
    </font>
    <font>
      <u/>
      <sz val="14"/>
      <color rgb="FF0070C0"/>
      <name val="Calibri"/>
      <family val="2"/>
      <scheme val="minor"/>
    </font>
    <font>
      <b/>
      <sz val="18"/>
      <name val="Calibri"/>
      <family val="2"/>
      <scheme val="minor"/>
    </font>
    <font>
      <u/>
      <sz val="14"/>
      <color theme="10"/>
      <name val="Calibri"/>
      <family val="2"/>
      <scheme val="minor"/>
    </font>
    <font>
      <i/>
      <sz val="12"/>
      <color rgb="FFFF0000"/>
      <name val="Calibri"/>
      <family val="2"/>
      <scheme val="minor"/>
    </font>
    <font>
      <sz val="16"/>
      <color rgb="FF0070C0"/>
      <name val="Calibri"/>
      <family val="2"/>
      <scheme val="minor"/>
    </font>
    <font>
      <sz val="16"/>
      <color theme="1"/>
      <name val="Calibri"/>
      <family val="2"/>
      <scheme val="minor"/>
    </font>
    <font>
      <sz val="12"/>
      <name val="Wingdings"/>
      <charset val="2"/>
    </font>
    <font>
      <i/>
      <u/>
      <sz val="14"/>
      <color rgb="FF0070C0"/>
      <name val="Calibri"/>
      <family val="2"/>
      <scheme val="minor"/>
    </font>
    <font>
      <vertAlign val="superscript"/>
      <sz val="12"/>
      <color theme="1"/>
      <name val="Calibri"/>
      <family val="2"/>
      <scheme val="minor"/>
    </font>
    <font>
      <b/>
      <sz val="12"/>
      <name val="Calibri"/>
      <family val="2"/>
    </font>
    <font>
      <b/>
      <sz val="12"/>
      <name val="Calibri"/>
      <family val="2"/>
      <scheme val="minor"/>
    </font>
    <font>
      <b/>
      <sz val="12"/>
      <color rgb="FF000000"/>
      <name val="Calibri"/>
      <family val="2"/>
      <scheme val="minor"/>
    </font>
    <font>
      <i/>
      <sz val="12"/>
      <color rgb="FF000000"/>
      <name val="Calibri"/>
      <family val="2"/>
      <scheme val="minor"/>
    </font>
    <font>
      <b/>
      <u/>
      <sz val="12"/>
      <name val="Calibri (Body)"/>
    </font>
    <font>
      <sz val="12"/>
      <name val="Aptos Narrow"/>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5FFFF"/>
        <bgColor indexed="64"/>
      </patternFill>
    </fill>
    <fill>
      <patternFill patternType="solid">
        <fgColor rgb="FFF2FFFF"/>
        <bgColor indexed="64"/>
      </patternFill>
    </fill>
    <fill>
      <patternFill patternType="solid">
        <fgColor rgb="FFF2FFFF"/>
        <bgColor rgb="FF000000"/>
      </patternFill>
    </fill>
    <fill>
      <patternFill patternType="solid">
        <fgColor rgb="FFE5FFFF"/>
        <bgColor rgb="FF000000"/>
      </patternFill>
    </fill>
  </fills>
  <borders count="4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ck">
        <color rgb="FF0070C0"/>
      </top>
      <bottom/>
      <diagonal/>
    </border>
    <border>
      <left/>
      <right/>
      <top/>
      <bottom style="thin">
        <color theme="0" tint="-0.34998626667073579"/>
      </bottom>
      <diagonal/>
    </border>
    <border>
      <left/>
      <right/>
      <top style="medium">
        <color theme="0" tint="-0.34998626667073579"/>
      </top>
      <bottom/>
      <diagonal/>
    </border>
    <border>
      <left style="thin">
        <color rgb="FF99CCFF"/>
      </left>
      <right style="thin">
        <color rgb="FF99CCFF"/>
      </right>
      <top style="thin">
        <color rgb="FF99CCFF"/>
      </top>
      <bottom style="thin">
        <color rgb="FF99CCFF"/>
      </bottom>
      <diagonal/>
    </border>
    <border>
      <left style="medium">
        <color rgb="FF99CCFF"/>
      </left>
      <right style="medium">
        <color rgb="FF99CCFF"/>
      </right>
      <top style="medium">
        <color rgb="FF99CCFF"/>
      </top>
      <bottom style="medium">
        <color rgb="FF99CCFF"/>
      </bottom>
      <diagonal/>
    </border>
    <border>
      <left style="medium">
        <color rgb="FF99CCFF"/>
      </left>
      <right/>
      <top style="medium">
        <color rgb="FF99CCFF"/>
      </top>
      <bottom style="medium">
        <color rgb="FF99CCFF"/>
      </bottom>
      <diagonal/>
    </border>
    <border>
      <left/>
      <right style="medium">
        <color rgb="FF99CCFF"/>
      </right>
      <top style="medium">
        <color rgb="FF99CCFF"/>
      </top>
      <bottom style="medium">
        <color rgb="FF99CCFF"/>
      </bottom>
      <diagonal/>
    </border>
    <border>
      <left style="thin">
        <color indexed="64"/>
      </left>
      <right/>
      <top style="thin">
        <color indexed="64"/>
      </top>
      <bottom style="thin">
        <color indexed="64"/>
      </bottom>
      <diagonal/>
    </border>
    <border>
      <left style="medium">
        <color rgb="FF99CCFF"/>
      </left>
      <right style="medium">
        <color rgb="FF99CCFF"/>
      </right>
      <top style="medium">
        <color rgb="FF99CCFF"/>
      </top>
      <bottom/>
      <diagonal/>
    </border>
    <border>
      <left/>
      <right/>
      <top style="medium">
        <color rgb="FF99CCFF"/>
      </top>
      <bottom style="medium">
        <color rgb="FF99CCFF"/>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double">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double">
        <color theme="1"/>
      </top>
      <bottom style="thin">
        <color theme="1"/>
      </bottom>
      <diagonal/>
    </border>
    <border>
      <left/>
      <right style="thin">
        <color theme="1"/>
      </right>
      <top style="double">
        <color theme="1"/>
      </top>
      <bottom style="thin">
        <color theme="1"/>
      </bottom>
      <diagonal/>
    </border>
    <border>
      <left style="medium">
        <color rgb="FFCC0000"/>
      </left>
      <right/>
      <top style="medium">
        <color rgb="FFCC0000"/>
      </top>
      <bottom style="medium">
        <color rgb="FFCC0000"/>
      </bottom>
      <diagonal/>
    </border>
    <border>
      <left style="medium">
        <color rgb="FF99CCFF"/>
      </left>
      <right style="medium">
        <color rgb="FF99CCFF"/>
      </right>
      <top/>
      <bottom style="medium">
        <color rgb="FF99CCFF"/>
      </bottom>
      <diagonal/>
    </border>
    <border>
      <left/>
      <right/>
      <top style="medium">
        <color rgb="FF99CCFF"/>
      </top>
      <bottom/>
      <diagonal/>
    </border>
    <border>
      <left/>
      <right/>
      <top style="thin">
        <color theme="1"/>
      </top>
      <bottom style="thin">
        <color indexed="64"/>
      </bottom>
      <diagonal/>
    </border>
    <border>
      <left style="medium">
        <color rgb="FFCCCCCC"/>
      </left>
      <right style="medium">
        <color rgb="FFCCCCCC"/>
      </right>
      <top style="medium">
        <color rgb="FFCCCCCC"/>
      </top>
      <bottom style="medium">
        <color rgb="FF99CCFF"/>
      </bottom>
      <diagonal/>
    </border>
    <border>
      <left style="medium">
        <color rgb="FFCCCCCC"/>
      </left>
      <right style="medium">
        <color rgb="FFCCCCCC"/>
      </right>
      <top style="medium">
        <color rgb="FFCCCCCC"/>
      </top>
      <bottom/>
      <diagonal/>
    </border>
    <border>
      <left/>
      <right/>
      <top style="thin">
        <color theme="1"/>
      </top>
      <bottom style="thin">
        <color theme="1"/>
      </bottom>
      <diagonal/>
    </border>
    <border>
      <left style="medium">
        <color rgb="FFCCCCCC"/>
      </left>
      <right style="medium">
        <color rgb="FF99CCFF"/>
      </right>
      <top style="medium">
        <color rgb="FFCCCCCC"/>
      </top>
      <bottom style="medium">
        <color rgb="FFCCCCCC"/>
      </bottom>
      <diagonal/>
    </border>
    <border>
      <left style="medium">
        <color rgb="FFCCCCCC"/>
      </left>
      <right style="medium">
        <color rgb="FFCCCCCC"/>
      </right>
      <top style="medium">
        <color rgb="FFCCCCCC"/>
      </top>
      <bottom style="thin">
        <color indexed="64"/>
      </bottom>
      <diagonal/>
    </border>
    <border>
      <left style="medium">
        <color rgb="FFCCCCCC"/>
      </left>
      <right/>
      <top style="medium">
        <color rgb="FFCCCCCC"/>
      </top>
      <bottom style="medium">
        <color rgb="FF99CCFF"/>
      </bottom>
      <diagonal/>
    </border>
    <border>
      <left/>
      <right style="medium">
        <color rgb="FFCCCCCC"/>
      </right>
      <top style="medium">
        <color rgb="FFCCCCCC"/>
      </top>
      <bottom style="medium">
        <color rgb="FF99CCFF"/>
      </bottom>
      <diagonal/>
    </border>
    <border>
      <left/>
      <right style="thick">
        <color rgb="FF0070C0"/>
      </right>
      <top/>
      <bottom style="thin">
        <color indexed="64"/>
      </bottom>
      <diagonal/>
    </border>
    <border>
      <left/>
      <right style="medium">
        <color rgb="FF99CCFF"/>
      </right>
      <top/>
      <bottom style="medium">
        <color rgb="FF99CCFF"/>
      </bottom>
      <diagonal/>
    </border>
    <border>
      <left style="medium">
        <color rgb="FF99CCFF"/>
      </left>
      <right style="medium">
        <color rgb="FF99CCFF"/>
      </right>
      <top/>
      <bottom/>
      <diagonal/>
    </border>
    <border>
      <left/>
      <right style="medium">
        <color rgb="FF99CCFF"/>
      </right>
      <top/>
      <bottom/>
      <diagonal/>
    </border>
    <border>
      <left/>
      <right style="medium">
        <color rgb="FF99CCFF"/>
      </right>
      <top style="medium">
        <color rgb="FF99CCFF"/>
      </top>
      <bottom/>
      <diagonal/>
    </border>
  </borders>
  <cellStyleXfs count="6">
    <xf numFmtId="0" fontId="0" fillId="0" borderId="0"/>
    <xf numFmtId="0" fontId="4" fillId="0" borderId="0" applyNumberForma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0" fontId="4" fillId="0" borderId="0" applyNumberFormat="0" applyFill="0" applyBorder="0" applyAlignment="0" applyProtection="0"/>
    <xf numFmtId="9" fontId="6" fillId="0" borderId="0" applyFont="0" applyFill="0" applyBorder="0" applyAlignment="0" applyProtection="0"/>
  </cellStyleXfs>
  <cellXfs count="175">
    <xf numFmtId="0" fontId="0" fillId="0" borderId="0" xfId="0"/>
    <xf numFmtId="0" fontId="7" fillId="0" borderId="0" xfId="0" applyFont="1" applyAlignment="1">
      <alignment vertical="center"/>
    </xf>
    <xf numFmtId="0" fontId="3" fillId="0" borderId="0" xfId="0" applyFont="1" applyAlignment="1">
      <alignment horizontal="left" vertical="top" wrapText="1"/>
    </xf>
    <xf numFmtId="0" fontId="8" fillId="0" borderId="0" xfId="0" applyFont="1" applyAlignment="1">
      <alignment horizontal="right" vertical="top"/>
    </xf>
    <xf numFmtId="0" fontId="7" fillId="0" borderId="5" xfId="0" applyFont="1" applyBorder="1" applyAlignment="1">
      <alignment vertical="center"/>
    </xf>
    <xf numFmtId="0" fontId="0" fillId="0" borderId="5" xfId="0" applyBorder="1"/>
    <xf numFmtId="0" fontId="0" fillId="2" borderId="0" xfId="0" applyFill="1"/>
    <xf numFmtId="0" fontId="9" fillId="0" borderId="0" xfId="0" applyFont="1" applyAlignment="1">
      <alignment vertical="center"/>
    </xf>
    <xf numFmtId="0" fontId="9" fillId="0" borderId="0" xfId="0" applyFont="1"/>
    <xf numFmtId="0" fontId="2" fillId="0" borderId="0" xfId="0" applyFont="1" applyAlignment="1">
      <alignment wrapText="1"/>
    </xf>
    <xf numFmtId="0" fontId="13" fillId="0" borderId="0" xfId="0" applyFont="1" applyAlignment="1">
      <alignment horizontal="right" vertical="center"/>
    </xf>
    <xf numFmtId="0" fontId="0" fillId="0" borderId="0" xfId="0" applyAlignment="1">
      <alignment vertical="center"/>
    </xf>
    <xf numFmtId="0" fontId="11" fillId="0" borderId="0" xfId="0" applyFont="1" applyAlignment="1">
      <alignment horizontal="center" vertical="center"/>
    </xf>
    <xf numFmtId="0" fontId="10" fillId="0" borderId="7" xfId="0" applyFont="1" applyBorder="1" applyAlignment="1">
      <alignment horizontal="left" vertical="center" wrapText="1"/>
    </xf>
    <xf numFmtId="0" fontId="11" fillId="0" borderId="7" xfId="0" applyFont="1" applyBorder="1" applyAlignment="1">
      <alignment horizontal="left" vertical="top" wrapText="1"/>
    </xf>
    <xf numFmtId="0" fontId="9" fillId="0" borderId="0" xfId="0" applyFont="1" applyAlignment="1">
      <alignment horizontal="left" vertical="center" wrapText="1"/>
    </xf>
    <xf numFmtId="0" fontId="15" fillId="0" borderId="0" xfId="0" applyFont="1"/>
    <xf numFmtId="0" fontId="15" fillId="0" borderId="0" xfId="0" applyFont="1" applyAlignment="1">
      <alignment vertical="center"/>
    </xf>
    <xf numFmtId="0" fontId="5" fillId="0" borderId="0" xfId="0" applyFont="1"/>
    <xf numFmtId="0" fontId="17" fillId="0" borderId="0" xfId="0" applyFont="1" applyAlignment="1">
      <alignment horizontal="left" vertical="center"/>
    </xf>
    <xf numFmtId="0" fontId="18" fillId="0" borderId="0" xfId="0" applyFont="1" applyAlignment="1">
      <alignment horizontal="right" vertical="center"/>
    </xf>
    <xf numFmtId="0" fontId="22" fillId="0" borderId="0" xfId="0" applyFont="1" applyAlignment="1">
      <alignment horizontal="left" vertical="center"/>
    </xf>
    <xf numFmtId="0" fontId="0" fillId="0" borderId="0" xfId="0" applyAlignment="1">
      <alignment horizontal="left" vertical="center"/>
    </xf>
    <xf numFmtId="0" fontId="23" fillId="0" borderId="0" xfId="0" applyFont="1" applyAlignment="1">
      <alignment horizontal="left" vertical="center"/>
    </xf>
    <xf numFmtId="0" fontId="3" fillId="5" borderId="9" xfId="0" applyFont="1" applyFill="1" applyBorder="1" applyAlignment="1">
      <alignment horizontal="left" vertical="top" wrapText="1"/>
    </xf>
    <xf numFmtId="0" fontId="9" fillId="4" borderId="9" xfId="0" applyFont="1" applyFill="1" applyBorder="1" applyAlignment="1">
      <alignment horizontal="left" vertical="center"/>
    </xf>
    <xf numFmtId="0" fontId="9" fillId="5" borderId="9" xfId="0" applyFont="1" applyFill="1" applyBorder="1" applyAlignment="1">
      <alignment horizontal="left" vertical="top" wrapText="1"/>
    </xf>
    <xf numFmtId="0" fontId="9" fillId="5" borderId="9" xfId="0" applyFont="1" applyFill="1" applyBorder="1" applyAlignment="1">
      <alignment horizontal="left" vertical="center"/>
    </xf>
    <xf numFmtId="167" fontId="9" fillId="5" borderId="9" xfId="3" applyNumberFormat="1" applyFont="1" applyFill="1" applyBorder="1" applyAlignment="1">
      <alignment horizontal="right" vertical="center"/>
    </xf>
    <xf numFmtId="9" fontId="9" fillId="5" borderId="9" xfId="5" applyFont="1" applyFill="1" applyBorder="1" applyAlignment="1">
      <alignment horizontal="right" vertical="center"/>
    </xf>
    <xf numFmtId="0" fontId="9" fillId="5" borderId="13" xfId="0" applyFont="1" applyFill="1" applyBorder="1" applyAlignment="1">
      <alignment horizontal="left" vertical="center"/>
    </xf>
    <xf numFmtId="167" fontId="9" fillId="5" borderId="13" xfId="3" applyNumberFormat="1" applyFont="1" applyFill="1" applyBorder="1" applyAlignment="1">
      <alignment horizontal="right" vertical="center"/>
    </xf>
    <xf numFmtId="0" fontId="9" fillId="5" borderId="9" xfId="0" applyFont="1" applyFill="1" applyBorder="1" applyAlignment="1">
      <alignment horizontal="left" vertical="top"/>
    </xf>
    <xf numFmtId="0" fontId="9" fillId="5" borderId="9" xfId="3" applyNumberFormat="1" applyFont="1" applyFill="1" applyBorder="1" applyAlignment="1">
      <alignment horizontal="right" vertical="top"/>
    </xf>
    <xf numFmtId="167" fontId="9" fillId="5" borderId="9" xfId="3" applyNumberFormat="1" applyFont="1" applyFill="1" applyBorder="1" applyAlignment="1">
      <alignment horizontal="right" vertical="top"/>
    </xf>
    <xf numFmtId="0" fontId="9" fillId="5" borderId="13" xfId="0" applyFont="1" applyFill="1" applyBorder="1" applyAlignment="1">
      <alignment horizontal="left" vertical="top"/>
    </xf>
    <xf numFmtId="0" fontId="9" fillId="5" borderId="13" xfId="3" applyNumberFormat="1" applyFont="1" applyFill="1" applyBorder="1" applyAlignment="1">
      <alignment horizontal="right" vertical="top"/>
    </xf>
    <xf numFmtId="167" fontId="9" fillId="5" borderId="13" xfId="3" applyNumberFormat="1" applyFont="1" applyFill="1" applyBorder="1" applyAlignment="1">
      <alignment horizontal="right" vertical="top"/>
    </xf>
    <xf numFmtId="0" fontId="9" fillId="4" borderId="8" xfId="0" applyFont="1" applyFill="1" applyBorder="1" applyAlignment="1">
      <alignment horizontal="center" vertical="center"/>
    </xf>
    <xf numFmtId="0" fontId="21" fillId="0" borderId="0" xfId="0" applyFont="1" applyAlignment="1">
      <alignment vertical="center" wrapText="1"/>
    </xf>
    <xf numFmtId="0" fontId="24" fillId="0" borderId="0" xfId="0" applyFont="1" applyAlignment="1">
      <alignment vertical="center" wrapText="1"/>
    </xf>
    <xf numFmtId="0" fontId="9" fillId="0" borderId="0" xfId="0" applyFont="1" applyAlignment="1">
      <alignment horizontal="center" vertical="center"/>
    </xf>
    <xf numFmtId="0" fontId="9" fillId="4" borderId="9" xfId="0" applyFont="1" applyFill="1" applyBorder="1" applyAlignment="1">
      <alignment horizontal="left" vertical="center" wrapText="1"/>
    </xf>
    <xf numFmtId="0" fontId="25" fillId="0" borderId="0" xfId="0" applyFont="1" applyAlignment="1">
      <alignment vertical="center"/>
    </xf>
    <xf numFmtId="0" fontId="9" fillId="0" borderId="24" xfId="0" applyFont="1" applyBorder="1" applyAlignment="1">
      <alignment vertical="center"/>
    </xf>
    <xf numFmtId="0" fontId="9" fillId="0" borderId="0" xfId="0" applyFont="1" applyAlignment="1">
      <alignment horizontal="left" vertical="top" wrapText="1" indent="1"/>
    </xf>
    <xf numFmtId="0" fontId="9" fillId="0" borderId="0" xfId="0" applyFont="1" applyAlignment="1">
      <alignment horizontal="left" vertical="top"/>
    </xf>
    <xf numFmtId="167" fontId="9" fillId="0" borderId="0" xfId="3" applyNumberFormat="1" applyFont="1" applyFill="1" applyBorder="1" applyAlignment="1">
      <alignment horizontal="right" vertical="top"/>
    </xf>
    <xf numFmtId="0" fontId="9" fillId="0" borderId="0" xfId="0" applyFont="1" applyAlignment="1">
      <alignment vertical="center" wrapText="1"/>
    </xf>
    <xf numFmtId="0" fontId="22" fillId="0" borderId="2" xfId="0" applyFont="1" applyBorder="1" applyAlignment="1">
      <alignment horizontal="left" vertical="center"/>
    </xf>
    <xf numFmtId="0" fontId="0" fillId="0" borderId="2" xfId="0" applyBorder="1" applyAlignment="1">
      <alignment horizontal="left" vertical="center"/>
    </xf>
    <xf numFmtId="0" fontId="19" fillId="0" borderId="0" xfId="0" applyFont="1" applyAlignment="1">
      <alignment horizontal="left" vertical="center" wrapText="1"/>
    </xf>
    <xf numFmtId="2" fontId="12" fillId="5" borderId="9" xfId="0" applyNumberFormat="1" applyFont="1" applyFill="1" applyBorder="1" applyAlignment="1">
      <alignment horizontal="center" vertical="center"/>
    </xf>
    <xf numFmtId="0" fontId="12" fillId="0" borderId="26" xfId="0" applyFont="1" applyBorder="1" applyAlignment="1">
      <alignment horizontal="center" vertical="center"/>
    </xf>
    <xf numFmtId="0" fontId="17" fillId="2" borderId="29" xfId="0" applyFont="1" applyFill="1" applyBorder="1" applyAlignment="1">
      <alignment horizontal="center" vertical="center" wrapText="1"/>
    </xf>
    <xf numFmtId="0" fontId="17" fillId="2" borderId="29" xfId="0" applyFont="1" applyFill="1" applyBorder="1" applyAlignment="1">
      <alignment horizontal="center" vertical="center"/>
    </xf>
    <xf numFmtId="166" fontId="17" fillId="2" borderId="29" xfId="2" applyNumberFormat="1"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28" xfId="0" applyFont="1" applyFill="1" applyBorder="1" applyAlignment="1">
      <alignment horizontal="center" vertical="center"/>
    </xf>
    <xf numFmtId="166" fontId="18" fillId="2" borderId="28" xfId="2" applyNumberFormat="1"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center"/>
    </xf>
    <xf numFmtId="0" fontId="18" fillId="0" borderId="28" xfId="0" applyFont="1" applyBorder="1" applyAlignment="1">
      <alignment horizontal="center" vertical="center"/>
    </xf>
    <xf numFmtId="0" fontId="14" fillId="0" borderId="0" xfId="0" applyFont="1" applyAlignment="1">
      <alignment vertical="center" wrapText="1"/>
    </xf>
    <xf numFmtId="0" fontId="18" fillId="2" borderId="28" xfId="0" applyFont="1" applyFill="1" applyBorder="1" applyAlignment="1">
      <alignment horizontal="center" wrapText="1"/>
    </xf>
    <xf numFmtId="166" fontId="18" fillId="2" borderId="28" xfId="2" applyNumberFormat="1" applyFont="1" applyFill="1" applyBorder="1" applyAlignment="1">
      <alignment horizontal="center" wrapText="1"/>
    </xf>
    <xf numFmtId="0" fontId="20" fillId="0" borderId="0" xfId="4" applyFont="1" applyAlignment="1">
      <alignment vertical="center"/>
    </xf>
    <xf numFmtId="0" fontId="18" fillId="2" borderId="32" xfId="0" applyFont="1" applyFill="1" applyBorder="1" applyAlignment="1">
      <alignment horizontal="center" vertical="center" wrapText="1"/>
    </xf>
    <xf numFmtId="0" fontId="10" fillId="0" borderId="0" xfId="0" applyFont="1" applyAlignment="1">
      <alignment horizontal="left" vertical="center" wrapText="1"/>
    </xf>
    <xf numFmtId="0" fontId="18" fillId="0" borderId="0" xfId="0" applyFont="1" applyAlignment="1">
      <alignment horizontal="left" vertical="center"/>
    </xf>
    <xf numFmtId="0" fontId="32" fillId="0" borderId="0" xfId="0" applyFont="1" applyAlignment="1">
      <alignment vertical="center"/>
    </xf>
    <xf numFmtId="0" fontId="26" fillId="0" borderId="35" xfId="0" applyFont="1" applyBorder="1" applyAlignment="1">
      <alignment horizontal="center" vertical="center"/>
    </xf>
    <xf numFmtId="0" fontId="26" fillId="0" borderId="1" xfId="0" applyFont="1" applyBorder="1" applyAlignment="1">
      <alignment horizontal="center" vertical="center"/>
    </xf>
    <xf numFmtId="9" fontId="9" fillId="5" borderId="13" xfId="5" applyFont="1" applyFill="1" applyBorder="1" applyAlignment="1">
      <alignment horizontal="right" vertical="center"/>
    </xf>
    <xf numFmtId="17" fontId="9" fillId="5" borderId="9" xfId="0" applyNumberFormat="1" applyFont="1" applyFill="1" applyBorder="1" applyAlignment="1">
      <alignment horizontal="center" vertical="center"/>
    </xf>
    <xf numFmtId="0" fontId="0" fillId="0" borderId="0" xfId="0" applyAlignment="1">
      <alignment wrapText="1"/>
    </xf>
    <xf numFmtId="0" fontId="34" fillId="6" borderId="9" xfId="0" applyFont="1" applyFill="1" applyBorder="1" applyAlignment="1">
      <alignment wrapText="1"/>
    </xf>
    <xf numFmtId="0" fontId="24" fillId="6" borderId="9" xfId="0" applyFont="1" applyFill="1" applyBorder="1" applyAlignment="1">
      <alignment horizontal="left" vertical="top" wrapText="1"/>
    </xf>
    <xf numFmtId="0" fontId="24" fillId="6" borderId="11" xfId="0" applyFont="1" applyFill="1" applyBorder="1" applyAlignment="1">
      <alignment horizontal="left" vertical="top" wrapText="1"/>
    </xf>
    <xf numFmtId="6" fontId="24" fillId="6" borderId="11" xfId="0" applyNumberFormat="1" applyFont="1" applyFill="1" applyBorder="1" applyAlignment="1">
      <alignment horizontal="right" vertical="top"/>
    </xf>
    <xf numFmtId="0" fontId="24" fillId="6" borderId="25" xfId="0" applyFont="1" applyFill="1" applyBorder="1" applyAlignment="1">
      <alignment horizontal="left" vertical="top" wrapText="1"/>
    </xf>
    <xf numFmtId="0" fontId="24" fillId="6" borderId="36" xfId="0" applyFont="1" applyFill="1" applyBorder="1" applyAlignment="1">
      <alignment horizontal="left" vertical="top" wrapText="1"/>
    </xf>
    <xf numFmtId="6" fontId="24" fillId="6" borderId="36" xfId="0" applyNumberFormat="1" applyFont="1" applyFill="1" applyBorder="1" applyAlignment="1">
      <alignment horizontal="right" vertical="top"/>
    </xf>
    <xf numFmtId="0" fontId="39" fillId="7" borderId="9" xfId="0" applyFont="1" applyFill="1" applyBorder="1" applyAlignment="1">
      <alignment vertical="top" wrapText="1"/>
    </xf>
    <xf numFmtId="0" fontId="39" fillId="7" borderId="25" xfId="0" applyFont="1" applyFill="1" applyBorder="1" applyAlignment="1">
      <alignment horizontal="left" vertical="top" wrapText="1"/>
    </xf>
    <xf numFmtId="0" fontId="39" fillId="7" borderId="37" xfId="0" applyFont="1" applyFill="1" applyBorder="1" applyAlignment="1">
      <alignment horizontal="left" vertical="top" wrapText="1"/>
    </xf>
    <xf numFmtId="0" fontId="39" fillId="7" borderId="13" xfId="0" applyFont="1" applyFill="1" applyBorder="1" applyAlignment="1">
      <alignment horizontal="left" vertical="top" wrapText="1"/>
    </xf>
    <xf numFmtId="0" fontId="39" fillId="7" borderId="25" xfId="0" applyFont="1" applyFill="1" applyBorder="1" applyAlignment="1">
      <alignment vertical="top" wrapText="1"/>
    </xf>
    <xf numFmtId="0" fontId="39" fillId="7" borderId="37" xfId="0" applyFont="1" applyFill="1" applyBorder="1" applyAlignment="1">
      <alignment vertical="top" wrapText="1"/>
    </xf>
    <xf numFmtId="0" fontId="39" fillId="7" borderId="13" xfId="0" applyFont="1" applyFill="1" applyBorder="1" applyAlignment="1">
      <alignment vertical="top" wrapText="1"/>
    </xf>
    <xf numFmtId="0" fontId="39" fillId="7" borderId="11" xfId="0" applyFont="1" applyFill="1" applyBorder="1" applyAlignment="1">
      <alignment vertical="top" wrapText="1"/>
    </xf>
    <xf numFmtId="164" fontId="39" fillId="7" borderId="11" xfId="0" applyNumberFormat="1" applyFont="1" applyFill="1" applyBorder="1" applyAlignment="1">
      <alignment vertical="top"/>
    </xf>
    <xf numFmtId="0" fontId="39" fillId="7" borderId="36" xfId="0" applyFont="1" applyFill="1" applyBorder="1" applyAlignment="1">
      <alignment vertical="top" wrapText="1"/>
    </xf>
    <xf numFmtId="164" fontId="39" fillId="7" borderId="36" xfId="0" applyNumberFormat="1" applyFont="1" applyFill="1" applyBorder="1" applyAlignment="1">
      <alignment vertical="top"/>
    </xf>
    <xf numFmtId="0" fontId="39" fillId="7" borderId="38" xfId="0" applyFont="1" applyFill="1" applyBorder="1" applyAlignment="1">
      <alignment vertical="top" wrapText="1"/>
    </xf>
    <xf numFmtId="164" fontId="39" fillId="7" borderId="38" xfId="0" applyNumberFormat="1" applyFont="1" applyFill="1" applyBorder="1" applyAlignment="1">
      <alignment vertical="top"/>
    </xf>
    <xf numFmtId="0" fontId="39" fillId="7" borderId="39" xfId="0" applyFont="1" applyFill="1" applyBorder="1" applyAlignment="1">
      <alignment vertical="top" wrapText="1"/>
    </xf>
    <xf numFmtId="164" fontId="39" fillId="7" borderId="39" xfId="0" applyNumberFormat="1" applyFont="1" applyFill="1" applyBorder="1" applyAlignment="1">
      <alignment vertical="top"/>
    </xf>
    <xf numFmtId="0" fontId="1" fillId="0" borderId="3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4" borderId="9" xfId="0" applyFont="1" applyFill="1" applyBorder="1" applyAlignment="1">
      <alignment horizontal="center" vertical="center"/>
    </xf>
    <xf numFmtId="0" fontId="1" fillId="3" borderId="16" xfId="0" applyFont="1" applyFill="1" applyBorder="1" applyAlignment="1">
      <alignment vertical="center"/>
    </xf>
    <xf numFmtId="0" fontId="1" fillId="3" borderId="17" xfId="0" applyFont="1" applyFill="1" applyBorder="1" applyAlignment="1">
      <alignment horizontal="right" vertical="center"/>
    </xf>
    <xf numFmtId="167" fontId="1" fillId="3" borderId="15" xfId="3" applyNumberFormat="1" applyFont="1" applyFill="1" applyBorder="1" applyAlignment="1">
      <alignment vertical="center"/>
    </xf>
    <xf numFmtId="0" fontId="1" fillId="0" borderId="27" xfId="0" applyFont="1" applyBorder="1" applyAlignment="1">
      <alignment vertical="center"/>
    </xf>
    <xf numFmtId="0" fontId="1" fillId="0" borderId="27" xfId="0" applyFont="1" applyBorder="1" applyAlignment="1">
      <alignment horizontal="right" vertical="center"/>
    </xf>
    <xf numFmtId="167" fontId="1" fillId="0" borderId="27" xfId="3" applyNumberFormat="1" applyFont="1" applyFill="1" applyBorder="1" applyAlignment="1">
      <alignment vertical="center"/>
    </xf>
    <xf numFmtId="0" fontId="1" fillId="0" borderId="30" xfId="0" applyFont="1" applyBorder="1" applyAlignment="1">
      <alignment vertical="center"/>
    </xf>
    <xf numFmtId="0" fontId="1" fillId="0" borderId="30" xfId="0" applyFont="1" applyBorder="1" applyAlignment="1">
      <alignment horizontal="right" vertical="center"/>
    </xf>
    <xf numFmtId="167" fontId="1" fillId="0" borderId="30" xfId="3" applyNumberFormat="1" applyFont="1" applyFill="1" applyBorder="1" applyAlignment="1">
      <alignment vertical="center"/>
    </xf>
    <xf numFmtId="166" fontId="1" fillId="3" borderId="15" xfId="2" applyNumberFormat="1" applyFont="1" applyFill="1" applyBorder="1" applyAlignment="1">
      <alignment vertical="center"/>
    </xf>
    <xf numFmtId="166" fontId="1" fillId="0" borderId="30" xfId="2" applyNumberFormat="1" applyFont="1" applyFill="1" applyBorder="1" applyAlignment="1">
      <alignment vertical="center"/>
    </xf>
    <xf numFmtId="0" fontId="1" fillId="3" borderId="19" xfId="0" applyFont="1" applyFill="1" applyBorder="1" applyAlignment="1">
      <alignment horizontal="right" vertical="center"/>
    </xf>
    <xf numFmtId="0" fontId="1" fillId="3" borderId="20" xfId="0" applyFont="1" applyFill="1" applyBorder="1" applyAlignment="1">
      <alignment horizontal="right" vertical="center"/>
    </xf>
    <xf numFmtId="166" fontId="1" fillId="3" borderId="21" xfId="2" applyNumberFormat="1" applyFont="1" applyFill="1" applyBorder="1" applyAlignment="1">
      <alignment vertical="center"/>
    </xf>
    <xf numFmtId="166" fontId="1" fillId="3" borderId="18" xfId="2" applyNumberFormat="1" applyFont="1" applyFill="1" applyBorder="1" applyAlignment="1">
      <alignment horizontal="center" vertical="center"/>
    </xf>
    <xf numFmtId="0" fontId="1" fillId="3" borderId="15" xfId="0" applyFont="1" applyFill="1" applyBorder="1" applyAlignment="1">
      <alignment horizontal="right" vertical="center"/>
    </xf>
    <xf numFmtId="167" fontId="1" fillId="3" borderId="15" xfId="3" applyNumberFormat="1" applyFont="1" applyFill="1" applyBorder="1" applyAlignment="1">
      <alignment horizontal="right" vertical="center"/>
    </xf>
    <xf numFmtId="9" fontId="1" fillId="3" borderId="15" xfId="5" applyFont="1" applyFill="1" applyBorder="1" applyAlignment="1">
      <alignment horizontal="right" vertical="center"/>
    </xf>
    <xf numFmtId="167" fontId="1" fillId="3" borderId="15" xfId="3" applyNumberFormat="1" applyFont="1" applyFill="1" applyBorder="1" applyAlignment="1">
      <alignment horizontal="left" vertical="center"/>
    </xf>
    <xf numFmtId="167" fontId="1" fillId="3" borderId="3" xfId="3" applyNumberFormat="1" applyFont="1" applyFill="1" applyBorder="1" applyAlignment="1">
      <alignment horizontal="right" vertical="center"/>
    </xf>
    <xf numFmtId="0" fontId="1" fillId="3" borderId="3" xfId="0" applyFont="1" applyFill="1" applyBorder="1" applyAlignment="1">
      <alignment vertical="center"/>
    </xf>
    <xf numFmtId="0" fontId="10" fillId="0" borderId="0" xfId="0" applyFont="1" applyAlignment="1">
      <alignment vertical="center"/>
    </xf>
    <xf numFmtId="0" fontId="10" fillId="0" borderId="0" xfId="0" applyFont="1" applyAlignment="1">
      <alignment vertical="center" wrapText="1"/>
    </xf>
    <xf numFmtId="0" fontId="4" fillId="0" borderId="0" xfId="4" applyAlignment="1">
      <alignment horizontal="left" vertical="top" wrapText="1"/>
    </xf>
    <xf numFmtId="0" fontId="9" fillId="0" borderId="24" xfId="0" applyFont="1" applyBorder="1"/>
    <xf numFmtId="0" fontId="3" fillId="0" borderId="0" xfId="0" applyFont="1" applyAlignment="1">
      <alignment horizontal="left" vertical="top" wrapText="1"/>
    </xf>
    <xf numFmtId="0" fontId="27" fillId="0" borderId="0" xfId="4" applyFont="1" applyAlignment="1">
      <alignment vertical="center"/>
    </xf>
    <xf numFmtId="0" fontId="15" fillId="0" borderId="0" xfId="0" applyFont="1" applyAlignment="1">
      <alignment vertical="center"/>
    </xf>
    <xf numFmtId="0" fontId="9" fillId="0" borderId="0" xfId="0" applyFont="1" applyAlignment="1">
      <alignment horizontal="left" vertical="center" wrapText="1"/>
    </xf>
    <xf numFmtId="0" fontId="9" fillId="5" borderId="10" xfId="0" applyFont="1" applyFill="1" applyBorder="1" applyAlignment="1">
      <alignment horizontal="left" vertical="top" wrapText="1"/>
    </xf>
    <xf numFmtId="0" fontId="9" fillId="5" borderId="14" xfId="0" applyFont="1" applyFill="1" applyBorder="1" applyAlignment="1">
      <alignment horizontal="left" vertical="top" wrapText="1"/>
    </xf>
    <xf numFmtId="0" fontId="9" fillId="5" borderId="11" xfId="0" applyFont="1" applyFill="1" applyBorder="1" applyAlignment="1">
      <alignment horizontal="left" vertical="top" wrapText="1"/>
    </xf>
    <xf numFmtId="0" fontId="1" fillId="0" borderId="0" xfId="0" applyFont="1" applyAlignment="1">
      <alignment horizontal="left" vertical="top" wrapText="1"/>
    </xf>
    <xf numFmtId="0" fontId="21" fillId="0" borderId="0" xfId="0" applyFont="1" applyAlignment="1">
      <alignment vertical="center" wrapText="1"/>
    </xf>
    <xf numFmtId="0" fontId="9" fillId="5" borderId="26" xfId="0" applyFont="1" applyFill="1" applyBorder="1" applyAlignment="1">
      <alignment horizontal="left" vertical="top" wrapText="1"/>
    </xf>
    <xf numFmtId="0" fontId="9" fillId="5" borderId="0" xfId="0" applyFont="1" applyFill="1" applyAlignment="1">
      <alignment horizontal="left" vertical="top" wrapText="1"/>
    </xf>
    <xf numFmtId="0" fontId="19" fillId="5" borderId="26" xfId="0" applyFont="1" applyFill="1" applyBorder="1" applyAlignment="1">
      <alignment horizontal="left" vertical="top" wrapText="1"/>
    </xf>
    <xf numFmtId="0" fontId="19" fillId="5" borderId="0" xfId="0" applyFont="1" applyFill="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center" wrapText="1"/>
    </xf>
    <xf numFmtId="0" fontId="10" fillId="0" borderId="0" xfId="0" applyFont="1" applyAlignment="1">
      <alignment vertical="center"/>
    </xf>
    <xf numFmtId="0" fontId="18" fillId="2" borderId="0" xfId="0" applyFont="1" applyFill="1" applyAlignment="1">
      <alignment horizontal="right" vertical="center"/>
    </xf>
    <xf numFmtId="0" fontId="1" fillId="0" borderId="6" xfId="0" applyFont="1" applyBorder="1" applyAlignment="1">
      <alignment horizontal="left" vertical="top" wrapText="1"/>
    </xf>
    <xf numFmtId="0" fontId="9" fillId="0" borderId="0" xfId="0" applyFont="1" applyAlignment="1">
      <alignment vertical="center" wrapText="1"/>
    </xf>
    <xf numFmtId="0" fontId="1" fillId="3" borderId="22" xfId="0" applyFont="1" applyFill="1" applyBorder="1" applyAlignment="1">
      <alignment horizontal="right" vertical="center"/>
    </xf>
    <xf numFmtId="0" fontId="1" fillId="3" borderId="23" xfId="0" applyFont="1" applyFill="1" applyBorder="1" applyAlignment="1">
      <alignment horizontal="right" vertical="center"/>
    </xf>
    <xf numFmtId="0" fontId="1" fillId="0" borderId="2" xfId="0" applyFont="1" applyBorder="1" applyAlignment="1">
      <alignment horizontal="left" vertical="top" wrapText="1"/>
    </xf>
    <xf numFmtId="0" fontId="28" fillId="0" borderId="0" xfId="0" applyFont="1" applyAlignment="1">
      <alignment vertical="center" wrapText="1"/>
    </xf>
    <xf numFmtId="0" fontId="1" fillId="3" borderId="16" xfId="0" applyFont="1" applyFill="1" applyBorder="1" applyAlignment="1">
      <alignment horizontal="right" vertical="center"/>
    </xf>
    <xf numFmtId="0" fontId="1" fillId="3" borderId="17" xfId="0" applyFont="1" applyFill="1" applyBorder="1" applyAlignment="1">
      <alignment horizontal="right" vertical="center"/>
    </xf>
    <xf numFmtId="0" fontId="1" fillId="0" borderId="0" xfId="0" applyFont="1" applyAlignment="1">
      <alignment horizontal="left" vertical="center"/>
    </xf>
    <xf numFmtId="0" fontId="1" fillId="0" borderId="0" xfId="0" applyFont="1" applyAlignment="1">
      <alignment horizontal="left" vertical="center" wrapText="1" indent="6"/>
    </xf>
    <xf numFmtId="167" fontId="9" fillId="5" borderId="9" xfId="3" applyNumberFormat="1" applyFont="1" applyFill="1" applyBorder="1" applyAlignment="1">
      <alignment horizontal="right" vertical="top"/>
    </xf>
    <xf numFmtId="0" fontId="0" fillId="0" borderId="0" xfId="0" applyAlignment="1">
      <alignment horizontal="left" vertical="center" wrapText="1"/>
    </xf>
    <xf numFmtId="0" fontId="1" fillId="0" borderId="1" xfId="0" applyFont="1" applyBorder="1" applyAlignment="1">
      <alignment vertical="center"/>
    </xf>
    <xf numFmtId="167" fontId="9" fillId="5" borderId="25" xfId="3" applyNumberFormat="1" applyFont="1" applyFill="1" applyBorder="1" applyAlignment="1">
      <alignment horizontal="right" vertical="top"/>
    </xf>
    <xf numFmtId="0" fontId="1" fillId="0" borderId="1" xfId="0" applyFont="1" applyBorder="1" applyAlignment="1">
      <alignment horizontal="left" vertical="top" wrapText="1"/>
    </xf>
    <xf numFmtId="0" fontId="1" fillId="3" borderId="12" xfId="0" applyFont="1" applyFill="1" applyBorder="1" applyAlignment="1">
      <alignment horizontal="right" vertical="center"/>
    </xf>
    <xf numFmtId="0" fontId="1" fillId="3" borderId="4" xfId="0" applyFont="1" applyFill="1" applyBorder="1" applyAlignment="1">
      <alignment horizontal="right" vertical="center"/>
    </xf>
    <xf numFmtId="166" fontId="18" fillId="2" borderId="33" xfId="2" applyNumberFormat="1" applyFont="1" applyFill="1" applyBorder="1" applyAlignment="1">
      <alignment horizontal="center" vertical="center" wrapText="1"/>
    </xf>
    <xf numFmtId="0" fontId="0" fillId="0" borderId="34" xfId="0" applyBorder="1" applyAlignment="1">
      <alignment horizontal="center" vertical="center" wrapText="1"/>
    </xf>
    <xf numFmtId="0" fontId="24" fillId="6" borderId="10" xfId="0" applyFont="1" applyFill="1" applyBorder="1" applyAlignment="1">
      <alignment wrapText="1"/>
    </xf>
    <xf numFmtId="0" fontId="24" fillId="6" borderId="14" xfId="0" applyFont="1" applyFill="1" applyBorder="1" applyAlignment="1">
      <alignment wrapText="1"/>
    </xf>
    <xf numFmtId="0" fontId="24" fillId="6" borderId="11" xfId="0" applyFont="1" applyFill="1" applyBorder="1" applyAlignment="1">
      <alignment wrapText="1"/>
    </xf>
    <xf numFmtId="0" fontId="9" fillId="4" borderId="10"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0" borderId="0" xfId="0" applyFont="1" applyAlignment="1">
      <alignment horizontal="left" vertical="top" wrapText="1"/>
    </xf>
    <xf numFmtId="0" fontId="19" fillId="0" borderId="0" xfId="0" applyFont="1" applyAlignment="1">
      <alignment horizontal="left" vertical="center" wrapText="1"/>
    </xf>
    <xf numFmtId="0" fontId="4" fillId="4" borderId="10" xfId="4" applyFill="1" applyBorder="1" applyAlignment="1">
      <alignment horizontal="left" vertical="top" wrapText="1"/>
    </xf>
    <xf numFmtId="0" fontId="4" fillId="4" borderId="11" xfId="4" applyFill="1" applyBorder="1" applyAlignment="1">
      <alignment horizontal="left" vertical="top" wrapText="1"/>
    </xf>
    <xf numFmtId="0" fontId="24" fillId="0" borderId="0" xfId="0" applyFont="1" applyAlignment="1">
      <alignment vertical="center" wrapText="1"/>
    </xf>
    <xf numFmtId="0" fontId="1" fillId="2" borderId="0" xfId="0" applyFont="1" applyFill="1" applyAlignment="1">
      <alignment horizontal="left" vertical="center" wrapText="1"/>
    </xf>
    <xf numFmtId="0" fontId="9" fillId="4" borderId="14" xfId="0" applyFont="1" applyFill="1" applyBorder="1" applyAlignment="1">
      <alignment horizontal="left" vertical="top" wrapText="1"/>
    </xf>
  </cellXfs>
  <cellStyles count="6">
    <cellStyle name="Currency" xfId="3" builtinId="4"/>
    <cellStyle name="Currency 2" xfId="2" xr:uid="{00000000-0005-0000-0000-000001000000}"/>
    <cellStyle name="Hyperlink" xfId="4" builtinId="8"/>
    <cellStyle name="Hyperlink 2" xfId="1" xr:uid="{00000000-0005-0000-0000-000003000000}"/>
    <cellStyle name="Normal" xfId="0" builtinId="0"/>
    <cellStyle name="Percent" xfId="5" builtinId="5"/>
  </cellStyles>
  <dxfs count="0"/>
  <tableStyles count="0" defaultTableStyle="TableStyleMedium2" defaultPivotStyle="PivotStyleLight16"/>
  <colors>
    <mruColors>
      <color rgb="FFCC0000"/>
      <color rgb="FFCCCCCC"/>
      <color rgb="FF99CCFF"/>
      <color rgb="FFF2FFFF"/>
      <color rgb="FF99FFFF"/>
      <color rgb="FFCCFFFF"/>
      <color rgb="FFE5FFFF"/>
      <color rgb="FFFFFFCC"/>
      <color rgb="FFCCFFCC"/>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5448300</xdr:colOff>
      <xdr:row>2</xdr:row>
      <xdr:rowOff>0</xdr:rowOff>
    </xdr:from>
    <xdr:to>
      <xdr:col>1</xdr:col>
      <xdr:colOff>560</xdr:colOff>
      <xdr:row>2</xdr:row>
      <xdr:rowOff>0</xdr:rowOff>
    </xdr:to>
    <xdr:pic>
      <xdr:nvPicPr>
        <xdr:cNvPr id="2" name="Picture 1">
          <a:extLst>
            <a:ext uri="{FF2B5EF4-FFF2-40B4-BE49-F238E27FC236}">
              <a16:creationId xmlns:a16="http://schemas.microsoft.com/office/drawing/2014/main" id="{104B9EBF-475E-4D81-B17C-2D8430FA7AF2}"/>
            </a:ext>
          </a:extLst>
        </xdr:cNvPr>
        <xdr:cNvPicPr>
          <a:picLocks noChangeAspect="1"/>
        </xdr:cNvPicPr>
      </xdr:nvPicPr>
      <xdr:blipFill>
        <a:blip xmlns:r="http://schemas.openxmlformats.org/officeDocument/2006/relationships" r:embed="rId1"/>
        <a:stretch>
          <a:fillRect/>
        </a:stretch>
      </xdr:blipFill>
      <xdr:spPr>
        <a:xfrm>
          <a:off x="5448300" y="6067425"/>
          <a:ext cx="1902504" cy="798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5448300</xdr:colOff>
      <xdr:row>22</xdr:row>
      <xdr:rowOff>0</xdr:rowOff>
    </xdr:from>
    <xdr:to>
      <xdr:col>0</xdr:col>
      <xdr:colOff>5448300</xdr:colOff>
      <xdr:row>22</xdr:row>
      <xdr:rowOff>155649</xdr:rowOff>
    </xdr:to>
    <xdr:pic>
      <xdr:nvPicPr>
        <xdr:cNvPr id="2" name="Picture 1">
          <a:extLst>
            <a:ext uri="{FF2B5EF4-FFF2-40B4-BE49-F238E27FC236}">
              <a16:creationId xmlns:a16="http://schemas.microsoft.com/office/drawing/2014/main" id="{66F04A97-1AEB-4FF0-A41B-B6F5D0030286}"/>
            </a:ext>
          </a:extLst>
        </xdr:cNvPr>
        <xdr:cNvPicPr>
          <a:picLocks noChangeAspect="1"/>
        </xdr:cNvPicPr>
      </xdr:nvPicPr>
      <xdr:blipFill>
        <a:blip xmlns:r="http://schemas.openxmlformats.org/officeDocument/2006/relationships" r:embed="rId1"/>
        <a:stretch>
          <a:fillRect/>
        </a:stretch>
      </xdr:blipFill>
      <xdr:spPr>
        <a:xfrm>
          <a:off x="5448300" y="5934075"/>
          <a:ext cx="1902504" cy="798645"/>
        </a:xfrm>
        <a:prstGeom prst="rect">
          <a:avLst/>
        </a:prstGeom>
      </xdr:spPr>
    </xdr:pic>
    <xdr:clientData/>
  </xdr:twoCellAnchor>
  <xdr:oneCellAnchor>
    <xdr:from>
      <xdr:col>0</xdr:col>
      <xdr:colOff>5448300</xdr:colOff>
      <xdr:row>22</xdr:row>
      <xdr:rowOff>0</xdr:rowOff>
    </xdr:from>
    <xdr:ext cx="0" cy="161364"/>
    <xdr:pic>
      <xdr:nvPicPr>
        <xdr:cNvPr id="4" name="Picture 3">
          <a:extLst>
            <a:ext uri="{FF2B5EF4-FFF2-40B4-BE49-F238E27FC236}">
              <a16:creationId xmlns:a16="http://schemas.microsoft.com/office/drawing/2014/main" id="{4A03F370-86DC-4FFA-894C-B66049621475}"/>
            </a:ext>
          </a:extLst>
        </xdr:cNvPr>
        <xdr:cNvPicPr>
          <a:picLocks noChangeAspect="1"/>
        </xdr:cNvPicPr>
      </xdr:nvPicPr>
      <xdr:blipFill>
        <a:blip xmlns:r="http://schemas.openxmlformats.org/officeDocument/2006/relationships" r:embed="rId1"/>
        <a:stretch>
          <a:fillRect/>
        </a:stretch>
      </xdr:blipFill>
      <xdr:spPr>
        <a:xfrm>
          <a:off x="5448300" y="3681693"/>
          <a:ext cx="0" cy="161364"/>
        </a:xfrm>
        <a:prstGeom prst="rect">
          <a:avLst/>
        </a:prstGeom>
      </xdr:spPr>
    </xdr:pic>
    <xdr:clientData/>
  </xdr:oneCellAnchor>
  <xdr:twoCellAnchor>
    <xdr:from>
      <xdr:col>0</xdr:col>
      <xdr:colOff>7176977</xdr:colOff>
      <xdr:row>2</xdr:row>
      <xdr:rowOff>343343</xdr:rowOff>
    </xdr:from>
    <xdr:to>
      <xdr:col>2</xdr:col>
      <xdr:colOff>243663</xdr:colOff>
      <xdr:row>11</xdr:row>
      <xdr:rowOff>287965</xdr:rowOff>
    </xdr:to>
    <xdr:sp macro="" textlink="">
      <xdr:nvSpPr>
        <xdr:cNvPr id="6" name="Rectangle 5">
          <a:extLst>
            <a:ext uri="{FF2B5EF4-FFF2-40B4-BE49-F238E27FC236}">
              <a16:creationId xmlns:a16="http://schemas.microsoft.com/office/drawing/2014/main" id="{6ED89932-84EB-183B-1DB7-5B5E20274D8A}"/>
            </a:ext>
          </a:extLst>
        </xdr:cNvPr>
        <xdr:cNvSpPr/>
      </xdr:nvSpPr>
      <xdr:spPr>
        <a:xfrm>
          <a:off x="7176977" y="1185087"/>
          <a:ext cx="1085407" cy="4596366"/>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5448300</xdr:colOff>
      <xdr:row>12</xdr:row>
      <xdr:rowOff>0</xdr:rowOff>
    </xdr:from>
    <xdr:to>
      <xdr:col>1</xdr:col>
      <xdr:colOff>0</xdr:colOff>
      <xdr:row>12</xdr:row>
      <xdr:rowOff>0</xdr:rowOff>
    </xdr:to>
    <xdr:pic>
      <xdr:nvPicPr>
        <xdr:cNvPr id="2" name="Picture 1">
          <a:extLst>
            <a:ext uri="{FF2B5EF4-FFF2-40B4-BE49-F238E27FC236}">
              <a16:creationId xmlns:a16="http://schemas.microsoft.com/office/drawing/2014/main" id="{E49AE923-C742-4712-85E6-1AE15A33D456}"/>
            </a:ext>
          </a:extLst>
        </xdr:cNvPr>
        <xdr:cNvPicPr>
          <a:picLocks noChangeAspect="1"/>
        </xdr:cNvPicPr>
      </xdr:nvPicPr>
      <xdr:blipFill>
        <a:blip xmlns:r="http://schemas.openxmlformats.org/officeDocument/2006/relationships" r:embed="rId1"/>
        <a:stretch>
          <a:fillRect/>
        </a:stretch>
      </xdr:blipFill>
      <xdr:spPr>
        <a:xfrm>
          <a:off x="5448300" y="5934075"/>
          <a:ext cx="1902504" cy="7986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5448300</xdr:colOff>
      <xdr:row>8</xdr:row>
      <xdr:rowOff>409575</xdr:rowOff>
    </xdr:from>
    <xdr:to>
      <xdr:col>0</xdr:col>
      <xdr:colOff>5448300</xdr:colOff>
      <xdr:row>8</xdr:row>
      <xdr:rowOff>1454224</xdr:rowOff>
    </xdr:to>
    <xdr:pic>
      <xdr:nvPicPr>
        <xdr:cNvPr id="2" name="Picture 1">
          <a:extLst>
            <a:ext uri="{FF2B5EF4-FFF2-40B4-BE49-F238E27FC236}">
              <a16:creationId xmlns:a16="http://schemas.microsoft.com/office/drawing/2014/main" id="{BD4C2E46-AEAD-4836-946E-CC086AB0E366}"/>
            </a:ext>
          </a:extLst>
        </xdr:cNvPr>
        <xdr:cNvPicPr>
          <a:picLocks noChangeAspect="1"/>
        </xdr:cNvPicPr>
      </xdr:nvPicPr>
      <xdr:blipFill>
        <a:blip xmlns:r="http://schemas.openxmlformats.org/officeDocument/2006/relationships" r:embed="rId1"/>
        <a:stretch>
          <a:fillRect/>
        </a:stretch>
      </xdr:blipFill>
      <xdr:spPr>
        <a:xfrm>
          <a:off x="5448300" y="5934075"/>
          <a:ext cx="1902504" cy="798645"/>
        </a:xfrm>
        <a:prstGeom prst="rect">
          <a:avLst/>
        </a:prstGeom>
      </xdr:spPr>
    </xdr:pic>
    <xdr:clientData/>
  </xdr:twoCellAnchor>
  <xdr:oneCellAnchor>
    <xdr:from>
      <xdr:col>0</xdr:col>
      <xdr:colOff>5448300</xdr:colOff>
      <xdr:row>3</xdr:row>
      <xdr:rowOff>409575</xdr:rowOff>
    </xdr:from>
    <xdr:ext cx="0" cy="1047189"/>
    <xdr:pic>
      <xdr:nvPicPr>
        <xdr:cNvPr id="3" name="Picture 2">
          <a:extLst>
            <a:ext uri="{FF2B5EF4-FFF2-40B4-BE49-F238E27FC236}">
              <a16:creationId xmlns:a16="http://schemas.microsoft.com/office/drawing/2014/main" id="{ABCE5DE1-A150-4A00-B30F-234AAB7909FC}"/>
            </a:ext>
          </a:extLst>
        </xdr:cNvPr>
        <xdr:cNvPicPr>
          <a:picLocks noChangeAspect="1"/>
        </xdr:cNvPicPr>
      </xdr:nvPicPr>
      <xdr:blipFill>
        <a:blip xmlns:r="http://schemas.openxmlformats.org/officeDocument/2006/relationships" r:embed="rId1"/>
        <a:stretch>
          <a:fillRect/>
        </a:stretch>
      </xdr:blipFill>
      <xdr:spPr>
        <a:xfrm>
          <a:off x="5448300" y="6600825"/>
          <a:ext cx="0" cy="104718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5448300</xdr:colOff>
      <xdr:row>19</xdr:row>
      <xdr:rowOff>409575</xdr:rowOff>
    </xdr:from>
    <xdr:to>
      <xdr:col>1</xdr:col>
      <xdr:colOff>0</xdr:colOff>
      <xdr:row>19</xdr:row>
      <xdr:rowOff>409575</xdr:rowOff>
    </xdr:to>
    <xdr:pic>
      <xdr:nvPicPr>
        <xdr:cNvPr id="2" name="Picture 1">
          <a:extLst>
            <a:ext uri="{FF2B5EF4-FFF2-40B4-BE49-F238E27FC236}">
              <a16:creationId xmlns:a16="http://schemas.microsoft.com/office/drawing/2014/main" id="{44537AC7-0C0F-4409-9F81-240C3055F40F}"/>
            </a:ext>
          </a:extLst>
        </xdr:cNvPr>
        <xdr:cNvPicPr>
          <a:picLocks noChangeAspect="1"/>
        </xdr:cNvPicPr>
      </xdr:nvPicPr>
      <xdr:blipFill>
        <a:blip xmlns:r="http://schemas.openxmlformats.org/officeDocument/2006/relationships" r:embed="rId1"/>
        <a:stretch>
          <a:fillRect/>
        </a:stretch>
      </xdr:blipFill>
      <xdr:spPr>
        <a:xfrm>
          <a:off x="5448300" y="5934075"/>
          <a:ext cx="1902504" cy="7986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5448300</xdr:colOff>
      <xdr:row>7</xdr:row>
      <xdr:rowOff>409575</xdr:rowOff>
    </xdr:from>
    <xdr:to>
      <xdr:col>0</xdr:col>
      <xdr:colOff>5448300</xdr:colOff>
      <xdr:row>7</xdr:row>
      <xdr:rowOff>1450918</xdr:rowOff>
    </xdr:to>
    <xdr:pic>
      <xdr:nvPicPr>
        <xdr:cNvPr id="2" name="Picture 1">
          <a:extLst>
            <a:ext uri="{FF2B5EF4-FFF2-40B4-BE49-F238E27FC236}">
              <a16:creationId xmlns:a16="http://schemas.microsoft.com/office/drawing/2014/main" id="{36300429-3E89-47C6-8ED9-BF1D8F410877}"/>
            </a:ext>
          </a:extLst>
        </xdr:cNvPr>
        <xdr:cNvPicPr>
          <a:picLocks noChangeAspect="1"/>
        </xdr:cNvPicPr>
      </xdr:nvPicPr>
      <xdr:blipFill>
        <a:blip xmlns:r="http://schemas.openxmlformats.org/officeDocument/2006/relationships" r:embed="rId1"/>
        <a:stretch>
          <a:fillRect/>
        </a:stretch>
      </xdr:blipFill>
      <xdr:spPr>
        <a:xfrm>
          <a:off x="5448300" y="5934075"/>
          <a:ext cx="0" cy="1047750"/>
        </a:xfrm>
        <a:prstGeom prst="rect">
          <a:avLst/>
        </a:prstGeom>
      </xdr:spPr>
    </xdr:pic>
    <xdr:clientData/>
  </xdr:twoCellAnchor>
  <xdr:twoCellAnchor editAs="oneCell">
    <xdr:from>
      <xdr:col>0</xdr:col>
      <xdr:colOff>5448300</xdr:colOff>
      <xdr:row>7</xdr:row>
      <xdr:rowOff>409575</xdr:rowOff>
    </xdr:from>
    <xdr:to>
      <xdr:col>0</xdr:col>
      <xdr:colOff>5448300</xdr:colOff>
      <xdr:row>7</xdr:row>
      <xdr:rowOff>1451049</xdr:rowOff>
    </xdr:to>
    <xdr:pic>
      <xdr:nvPicPr>
        <xdr:cNvPr id="4" name="Picture 3">
          <a:extLst>
            <a:ext uri="{FF2B5EF4-FFF2-40B4-BE49-F238E27FC236}">
              <a16:creationId xmlns:a16="http://schemas.microsoft.com/office/drawing/2014/main" id="{299EC215-9F7F-41C4-A85E-45D4CFF35692}"/>
            </a:ext>
          </a:extLst>
        </xdr:cNvPr>
        <xdr:cNvPicPr>
          <a:picLocks noChangeAspect="1"/>
        </xdr:cNvPicPr>
      </xdr:nvPicPr>
      <xdr:blipFill>
        <a:blip xmlns:r="http://schemas.openxmlformats.org/officeDocument/2006/relationships" r:embed="rId1"/>
        <a:stretch>
          <a:fillRect/>
        </a:stretch>
      </xdr:blipFill>
      <xdr:spPr>
        <a:xfrm>
          <a:off x="5448300" y="2314575"/>
          <a:ext cx="0" cy="10471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hyperlink" Target="https://www.ucalgary.ca/provost/strategic-initiatives/statements/statement-free-expressio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yourvoiceprotected.ca/chief-designated-officer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ucalgary.ca/finance/sites/default/files/teams/5/fr-2025-financial-statement.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p.alberta.ca/sites/CAPS/CIPS/Resource%20Library/Annual%20Report%20Resources/Self-Generated%20Revenue%20Policy.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showGridLines="0" zoomScale="85" zoomScaleNormal="85" workbookViewId="0">
      <selection activeCell="B19" sqref="B19"/>
    </sheetView>
  </sheetViews>
  <sheetFormatPr defaultColWidth="9.1796875" defaultRowHeight="15" customHeight="1"/>
  <cols>
    <col min="1" max="1" width="4.1796875" customWidth="1"/>
    <col min="2" max="2" width="115.7265625" customWidth="1"/>
  </cols>
  <sheetData>
    <row r="1" spans="1:2" ht="42" customHeight="1" thickBot="1">
      <c r="A1" s="17" t="s">
        <v>0</v>
      </c>
      <c r="B1" s="16"/>
    </row>
    <row r="2" spans="1:2" ht="12" customHeight="1" thickTop="1">
      <c r="A2" s="4"/>
      <c r="B2" s="5"/>
    </row>
    <row r="3" spans="1:2" ht="48" customHeight="1">
      <c r="A3" s="127" t="s">
        <v>1</v>
      </c>
      <c r="B3" s="127"/>
    </row>
    <row r="4" spans="1:2" ht="48" customHeight="1">
      <c r="A4" s="3" t="s">
        <v>2</v>
      </c>
      <c r="B4" s="2" t="s">
        <v>3</v>
      </c>
    </row>
    <row r="5" spans="1:2" ht="30" customHeight="1">
      <c r="A5" s="3" t="s">
        <v>2</v>
      </c>
      <c r="B5" s="2" t="s">
        <v>4</v>
      </c>
    </row>
    <row r="6" spans="1:2" ht="30" customHeight="1" thickBot="1">
      <c r="A6" s="3" t="s">
        <v>2</v>
      </c>
      <c r="B6" s="2" t="s">
        <v>5</v>
      </c>
    </row>
    <row r="7" spans="1:2" ht="48" customHeight="1" thickBot="1">
      <c r="A7" s="3" t="s">
        <v>2</v>
      </c>
      <c r="B7" s="24" t="s">
        <v>6</v>
      </c>
    </row>
  </sheetData>
  <mergeCells count="1">
    <mergeCell ref="A3:B3"/>
  </mergeCells>
  <pageMargins left="0.5" right="0.5" top="0.5" bottom="0.5" header="0.25" footer="0.25"/>
  <pageSetup orientation="landscape" r:id="rId1"/>
  <headerFooter>
    <oddFooter>&amp;L_x000D_&amp;1#&amp;"Calibri"&amp;11&amp;K000000 Classification: Protected 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1"/>
  <sheetViews>
    <sheetView showGridLines="0" topLeftCell="A7" zoomScaleNormal="100" workbookViewId="0">
      <selection activeCell="E8" sqref="E8"/>
    </sheetView>
  </sheetViews>
  <sheetFormatPr defaultColWidth="9.1796875" defaultRowHeight="14.5"/>
  <cols>
    <col min="1" max="1" width="23.7265625" customWidth="1"/>
    <col min="2" max="2" width="32.7265625" customWidth="1"/>
    <col min="3" max="3" width="18.7265625" customWidth="1"/>
    <col min="4" max="4" width="18.81640625" customWidth="1"/>
    <col min="5" max="5" width="32.7265625" customWidth="1"/>
  </cols>
  <sheetData>
    <row r="1" spans="1:5" ht="40" customHeight="1">
      <c r="A1" s="17" t="s">
        <v>15</v>
      </c>
    </row>
    <row r="2" spans="1:5" s="11" customFormat="1" ht="24" customHeight="1">
      <c r="A2" s="135" t="s">
        <v>33</v>
      </c>
      <c r="B2" s="135"/>
      <c r="C2" s="135"/>
      <c r="D2" s="135"/>
      <c r="E2" s="135"/>
    </row>
    <row r="3" spans="1:5" s="11" customFormat="1" ht="177" customHeight="1">
      <c r="A3" s="158" t="s">
        <v>220</v>
      </c>
      <c r="B3" s="158"/>
      <c r="C3" s="158"/>
      <c r="D3" s="158"/>
      <c r="E3" s="158"/>
    </row>
    <row r="4" spans="1:5" ht="30" customHeight="1">
      <c r="A4" s="142" t="s">
        <v>221</v>
      </c>
      <c r="B4" s="142"/>
      <c r="C4" s="142"/>
      <c r="D4" s="142"/>
      <c r="E4" s="142"/>
    </row>
    <row r="5" spans="1:5" ht="54" customHeight="1" thickBot="1">
      <c r="A5" s="134" t="s">
        <v>222</v>
      </c>
      <c r="B5" s="134"/>
      <c r="C5" s="134"/>
      <c r="D5" s="134"/>
      <c r="E5" s="134"/>
    </row>
    <row r="6" spans="1:5" ht="24" customHeight="1">
      <c r="A6" s="57" t="s">
        <v>223</v>
      </c>
      <c r="B6" s="58" t="s">
        <v>224</v>
      </c>
      <c r="C6" s="59" t="s">
        <v>57</v>
      </c>
      <c r="D6" s="59" t="s">
        <v>58</v>
      </c>
      <c r="E6" s="67" t="s">
        <v>60</v>
      </c>
    </row>
    <row r="7" spans="1:5" ht="50.25" customHeight="1">
      <c r="A7" s="76" t="s">
        <v>225</v>
      </c>
      <c r="B7" s="163" t="s">
        <v>226</v>
      </c>
      <c r="C7" s="164"/>
      <c r="D7" s="164"/>
      <c r="E7" s="165"/>
    </row>
    <row r="8" spans="1:5" ht="201.5">
      <c r="A8" s="77" t="s">
        <v>227</v>
      </c>
      <c r="B8" s="78" t="s">
        <v>228</v>
      </c>
      <c r="C8" s="79">
        <v>32692894</v>
      </c>
      <c r="D8" s="79">
        <v>35484615</v>
      </c>
      <c r="E8" s="78" t="s">
        <v>272</v>
      </c>
    </row>
    <row r="9" spans="1:5" ht="139.5">
      <c r="A9" s="80" t="s">
        <v>229</v>
      </c>
      <c r="B9" s="81" t="s">
        <v>230</v>
      </c>
      <c r="C9" s="82">
        <v>8376269</v>
      </c>
      <c r="D9" s="82">
        <v>8827228</v>
      </c>
      <c r="E9" s="81" t="s">
        <v>231</v>
      </c>
    </row>
    <row r="10" spans="1:5" ht="155">
      <c r="A10" s="80" t="s">
        <v>232</v>
      </c>
      <c r="B10" s="81" t="s">
        <v>233</v>
      </c>
      <c r="C10" s="82">
        <v>5945950</v>
      </c>
      <c r="D10" s="82">
        <v>6539503</v>
      </c>
      <c r="E10" s="81" t="s">
        <v>234</v>
      </c>
    </row>
    <row r="11" spans="1:5" ht="99.75" customHeight="1" thickBot="1">
      <c r="A11" s="80" t="s">
        <v>235</v>
      </c>
      <c r="B11" s="81" t="s">
        <v>236</v>
      </c>
      <c r="C11" s="82">
        <v>195959</v>
      </c>
      <c r="D11" s="82">
        <v>171006</v>
      </c>
      <c r="E11" s="81" t="s">
        <v>237</v>
      </c>
    </row>
    <row r="12" spans="1:5" s="11" customFormat="1" ht="24" customHeight="1">
      <c r="A12" s="159" t="s">
        <v>195</v>
      </c>
      <c r="B12" s="160"/>
      <c r="C12" s="121">
        <f>SUM(C8:C11)</f>
        <v>47211072</v>
      </c>
      <c r="D12" s="121">
        <f>SUM(D8:D11)</f>
        <v>51022352</v>
      </c>
      <c r="E12" s="122"/>
    </row>
    <row r="13" spans="1:5" ht="30" customHeight="1">
      <c r="A13" s="142" t="s">
        <v>238</v>
      </c>
      <c r="B13" s="142"/>
      <c r="C13" s="142"/>
      <c r="D13" s="142"/>
      <c r="E13" s="142"/>
    </row>
    <row r="14" spans="1:5" ht="72" customHeight="1">
      <c r="A14" s="134" t="s">
        <v>239</v>
      </c>
      <c r="B14" s="134"/>
      <c r="C14" s="134"/>
      <c r="D14" s="134"/>
      <c r="E14" s="134"/>
    </row>
    <row r="15" spans="1:5" s="11" customFormat="1" ht="42" customHeight="1">
      <c r="A15" s="153" t="s">
        <v>240</v>
      </c>
      <c r="B15" s="153"/>
      <c r="C15" s="38" t="s">
        <v>241</v>
      </c>
      <c r="D15" s="100"/>
    </row>
    <row r="16" spans="1:5" s="11" customFormat="1" ht="30" customHeight="1" thickBot="1">
      <c r="A16" s="156" t="s">
        <v>242</v>
      </c>
      <c r="B16" s="156"/>
      <c r="C16" s="156"/>
      <c r="D16" s="156"/>
      <c r="E16" s="156"/>
    </row>
    <row r="17" spans="1:5" ht="54" customHeight="1" thickBot="1">
      <c r="A17" s="57" t="s">
        <v>223</v>
      </c>
      <c r="B17" s="58" t="s">
        <v>243</v>
      </c>
      <c r="C17" s="59" t="s">
        <v>244</v>
      </c>
      <c r="D17" s="161" t="s">
        <v>245</v>
      </c>
      <c r="E17" s="162"/>
    </row>
    <row r="18" spans="1:5" ht="54" customHeight="1" thickBot="1">
      <c r="A18" s="32"/>
      <c r="B18" s="32"/>
      <c r="C18" s="34"/>
      <c r="D18" s="157"/>
      <c r="E18" s="157"/>
    </row>
    <row r="19" spans="1:5" ht="54" customHeight="1" thickBot="1">
      <c r="A19" s="32"/>
      <c r="B19" s="32"/>
      <c r="C19" s="34"/>
      <c r="D19" s="154"/>
      <c r="E19" s="154"/>
    </row>
    <row r="20" spans="1:5" ht="54" customHeight="1" thickBot="1">
      <c r="A20" s="32"/>
      <c r="B20" s="32"/>
      <c r="C20" s="34"/>
      <c r="D20" s="154"/>
      <c r="E20" s="154"/>
    </row>
    <row r="21" spans="1:5" ht="54" customHeight="1">
      <c r="A21" s="155" t="s">
        <v>246</v>
      </c>
      <c r="B21" s="155"/>
      <c r="C21" s="155"/>
      <c r="D21" s="155"/>
      <c r="E21" s="155"/>
    </row>
  </sheetData>
  <mergeCells count="15">
    <mergeCell ref="A15:B15"/>
    <mergeCell ref="D20:E20"/>
    <mergeCell ref="A21:E21"/>
    <mergeCell ref="A16:E16"/>
    <mergeCell ref="A2:E2"/>
    <mergeCell ref="A13:E13"/>
    <mergeCell ref="A14:E14"/>
    <mergeCell ref="D18:E18"/>
    <mergeCell ref="D19:E19"/>
    <mergeCell ref="A3:E3"/>
    <mergeCell ref="A4:E4"/>
    <mergeCell ref="A5:E5"/>
    <mergeCell ref="A12:B12"/>
    <mergeCell ref="D17:E17"/>
    <mergeCell ref="B7:E7"/>
  </mergeCells>
  <dataValidations count="1">
    <dataValidation type="list" allowBlank="1" showInputMessage="1" showErrorMessage="1" sqref="C15" xr:uid="{00000000-0002-0000-0900-000000000000}">
      <formula1>"Yes,No"</formula1>
    </dataValidation>
  </dataValidations>
  <pageMargins left="0.5" right="0.5" top="0.5" bottom="0.5" header="0.25" footer="0.25"/>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8"/>
  <sheetViews>
    <sheetView showGridLines="0" zoomScaleNormal="100" workbookViewId="0">
      <selection sqref="A1:B1"/>
    </sheetView>
  </sheetViews>
  <sheetFormatPr defaultColWidth="24.1796875" defaultRowHeight="15" customHeight="1"/>
  <cols>
    <col min="1" max="1" width="102.7265625" customWidth="1"/>
    <col min="2" max="2" width="23.7265625" customWidth="1"/>
  </cols>
  <sheetData>
    <row r="1" spans="1:2" ht="42" customHeight="1">
      <c r="A1" s="129" t="s">
        <v>16</v>
      </c>
      <c r="B1" s="129"/>
    </row>
    <row r="2" spans="1:2" ht="30" customHeight="1">
      <c r="A2" s="142" t="s">
        <v>247</v>
      </c>
      <c r="B2" s="142"/>
    </row>
    <row r="3" spans="1:2" ht="24" customHeight="1" thickBot="1">
      <c r="A3" s="169" t="s">
        <v>248</v>
      </c>
      <c r="B3" s="169"/>
    </row>
    <row r="4" spans="1:2" ht="24" customHeight="1" thickBot="1">
      <c r="A4" s="170" t="s">
        <v>249</v>
      </c>
      <c r="B4" s="171"/>
    </row>
    <row r="5" spans="1:2" ht="12" customHeight="1">
      <c r="A5" s="60"/>
      <c r="B5" s="60"/>
    </row>
    <row r="6" spans="1:2" ht="24" customHeight="1">
      <c r="A6" s="51" t="s">
        <v>250</v>
      </c>
      <c r="B6" s="38" t="s">
        <v>241</v>
      </c>
    </row>
    <row r="7" spans="1:2" ht="24" customHeight="1" thickBot="1">
      <c r="A7" s="169" t="s">
        <v>251</v>
      </c>
      <c r="B7" s="169"/>
    </row>
    <row r="8" spans="1:2" ht="192" customHeight="1" thickBot="1">
      <c r="A8" s="166"/>
      <c r="B8" s="167"/>
    </row>
    <row r="9" spans="1:2" ht="30" customHeight="1">
      <c r="A9" s="13" t="s">
        <v>252</v>
      </c>
      <c r="B9" s="14"/>
    </row>
    <row r="10" spans="1:2" ht="30" customHeight="1">
      <c r="A10" s="51" t="s">
        <v>253</v>
      </c>
      <c r="B10" s="38" t="s">
        <v>241</v>
      </c>
    </row>
    <row r="11" spans="1:2" ht="84" customHeight="1" thickBot="1">
      <c r="A11" s="168" t="s">
        <v>254</v>
      </c>
      <c r="B11" s="168"/>
    </row>
    <row r="12" spans="1:2" ht="192" customHeight="1" thickBot="1">
      <c r="A12" s="166"/>
      <c r="B12" s="167"/>
    </row>
    <row r="13" spans="1:2" ht="30" customHeight="1">
      <c r="A13" s="13" t="s">
        <v>255</v>
      </c>
      <c r="B13" s="14"/>
    </row>
    <row r="14" spans="1:2" ht="42" customHeight="1" thickBot="1">
      <c r="A14" s="130" t="s">
        <v>256</v>
      </c>
      <c r="B14" s="130"/>
    </row>
    <row r="15" spans="1:2" ht="192" customHeight="1">
      <c r="A15" s="166" t="s">
        <v>257</v>
      </c>
      <c r="B15" s="167"/>
    </row>
    <row r="16" spans="1:2" ht="30" customHeight="1">
      <c r="A16" s="68" t="s">
        <v>258</v>
      </c>
      <c r="B16" s="12"/>
    </row>
    <row r="17" spans="1:2" ht="18" customHeight="1" thickBot="1">
      <c r="A17" s="134" t="s">
        <v>259</v>
      </c>
      <c r="B17" s="134"/>
    </row>
    <row r="18" spans="1:2" ht="192" customHeight="1" thickBot="1">
      <c r="A18" s="166"/>
      <c r="B18" s="167"/>
    </row>
  </sheetData>
  <mergeCells count="12">
    <mergeCell ref="A1:B1"/>
    <mergeCell ref="A17:B17"/>
    <mergeCell ref="A18:B18"/>
    <mergeCell ref="A12:B12"/>
    <mergeCell ref="A8:B8"/>
    <mergeCell ref="A11:B11"/>
    <mergeCell ref="A14:B14"/>
    <mergeCell ref="A7:B7"/>
    <mergeCell ref="A15:B15"/>
    <mergeCell ref="A3:B3"/>
    <mergeCell ref="A4:B4"/>
    <mergeCell ref="A2:B2"/>
  </mergeCells>
  <dataValidations count="1">
    <dataValidation type="list" allowBlank="1" showInputMessage="1" showErrorMessage="1" sqref="B6 B10" xr:uid="{00000000-0002-0000-0A00-000000000000}">
      <formula1>"Yes,No"</formula1>
    </dataValidation>
  </dataValidations>
  <hyperlinks>
    <hyperlink ref="A4:B4" r:id="rId1" display="https://www.ucalgary.ca/provost/strategic-initiatives/statements/statement-free-expression" xr:uid="{00000000-0004-0000-0A00-000000000000}"/>
  </hyperlinks>
  <pageMargins left="0.5" right="0.5" top="0.5" bottom="0.5" header="0.25" footer="0.25"/>
  <pageSetup orientation="landscape" r:id="rId2"/>
  <headerFooter>
    <oddFooter>&amp;L_x000D_&amp;1#&amp;"Calibri"&amp;11&amp;K000000 Classification: Protected A</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9"/>
  <sheetViews>
    <sheetView showGridLines="0" zoomScaleNormal="100" workbookViewId="0">
      <selection sqref="A1:C1"/>
    </sheetView>
  </sheetViews>
  <sheetFormatPr defaultColWidth="11.1796875" defaultRowHeight="15" customHeight="1"/>
  <cols>
    <col min="1" max="1" width="80.7265625" customWidth="1"/>
    <col min="2" max="2" width="25.7265625" customWidth="1"/>
    <col min="3" max="3" width="20.7265625" customWidth="1"/>
  </cols>
  <sheetData>
    <row r="1" spans="1:3" ht="42" customHeight="1">
      <c r="A1" s="129" t="s">
        <v>17</v>
      </c>
      <c r="B1" s="129"/>
      <c r="C1" s="129"/>
    </row>
    <row r="2" spans="1:3" s="11" customFormat="1" ht="24" customHeight="1">
      <c r="A2" s="135" t="s">
        <v>33</v>
      </c>
      <c r="B2" s="135"/>
      <c r="C2" s="135"/>
    </row>
    <row r="3" spans="1:3" s="11" customFormat="1" ht="42" customHeight="1">
      <c r="A3" s="172" t="s">
        <v>260</v>
      </c>
      <c r="B3" s="172"/>
      <c r="C3" s="172"/>
    </row>
    <row r="4" spans="1:3" s="11" customFormat="1" ht="24" customHeight="1">
      <c r="A4" s="40" t="s">
        <v>261</v>
      </c>
      <c r="B4" s="38" t="s">
        <v>241</v>
      </c>
      <c r="C4" s="39"/>
    </row>
    <row r="5" spans="1:3" s="11" customFormat="1" ht="12" customHeight="1" thickBot="1">
      <c r="A5" s="40"/>
      <c r="B5" s="41"/>
      <c r="C5" s="39"/>
    </row>
    <row r="6" spans="1:3" s="11" customFormat="1" ht="24" customHeight="1" thickBot="1">
      <c r="A6" s="40" t="s">
        <v>262</v>
      </c>
      <c r="B6" s="42" t="s">
        <v>263</v>
      </c>
      <c r="C6" s="39"/>
    </row>
    <row r="7" spans="1:3" s="11" customFormat="1" ht="12" customHeight="1">
      <c r="A7" s="40"/>
      <c r="B7" s="15"/>
      <c r="C7" s="39"/>
    </row>
    <row r="8" spans="1:3" ht="24" customHeight="1" thickBot="1">
      <c r="A8" s="173" t="s">
        <v>264</v>
      </c>
      <c r="B8" s="173"/>
      <c r="C8" s="173"/>
    </row>
    <row r="9" spans="1:3" ht="192" customHeight="1" thickBot="1">
      <c r="A9" s="166" t="s">
        <v>265</v>
      </c>
      <c r="B9" s="174"/>
      <c r="C9" s="167"/>
    </row>
  </sheetData>
  <mergeCells count="5">
    <mergeCell ref="A2:C2"/>
    <mergeCell ref="A3:C3"/>
    <mergeCell ref="A1:C1"/>
    <mergeCell ref="A8:C8"/>
    <mergeCell ref="A9:C9"/>
  </mergeCells>
  <dataValidations count="1">
    <dataValidation type="list" allowBlank="1" showInputMessage="1" showErrorMessage="1" sqref="B4" xr:uid="{00000000-0002-0000-0B00-000000000000}">
      <formula1>"Yes,No"</formula1>
    </dataValidation>
  </dataValidations>
  <pageMargins left="0.5" right="0.5" top="0.5" bottom="0.5" header="0.25" footer="0.25"/>
  <pageSetup orientation="landscape" r:id="rId1"/>
  <headerFooter>
    <oddFooter>&amp;L_x000D_&amp;1#&amp;"Calibri"&amp;11&amp;K000000 Classification: Protected 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showGridLines="0" zoomScaleNormal="100" workbookViewId="0"/>
  </sheetViews>
  <sheetFormatPr defaultColWidth="9.1796875" defaultRowHeight="14.5"/>
  <cols>
    <col min="1" max="1" width="4.81640625" customWidth="1"/>
    <col min="2" max="2" width="72.7265625" style="6" customWidth="1"/>
  </cols>
  <sheetData>
    <row r="1" spans="1:3" ht="42" customHeight="1" thickBot="1">
      <c r="A1" s="17" t="s">
        <v>7</v>
      </c>
      <c r="B1" s="1"/>
    </row>
    <row r="2" spans="1:3" ht="12" customHeight="1" thickTop="1">
      <c r="A2" s="4"/>
      <c r="B2" s="4"/>
      <c r="C2" s="1"/>
    </row>
    <row r="3" spans="1:3" ht="30" customHeight="1">
      <c r="B3" s="43" t="s">
        <v>8</v>
      </c>
    </row>
    <row r="4" spans="1:3" ht="30" customHeight="1">
      <c r="B4" s="43" t="s">
        <v>9</v>
      </c>
    </row>
    <row r="5" spans="1:3" ht="30" customHeight="1">
      <c r="B5" s="70" t="s">
        <v>10</v>
      </c>
    </row>
    <row r="6" spans="1:3" ht="30" customHeight="1">
      <c r="B6" s="43" t="s">
        <v>11</v>
      </c>
    </row>
    <row r="7" spans="1:3" ht="30" customHeight="1">
      <c r="B7" s="43" t="s">
        <v>12</v>
      </c>
    </row>
    <row r="8" spans="1:3" ht="30" customHeight="1">
      <c r="B8" s="43" t="s">
        <v>13</v>
      </c>
    </row>
    <row r="9" spans="1:3" ht="30" customHeight="1">
      <c r="B9" s="43" t="s">
        <v>14</v>
      </c>
    </row>
    <row r="10" spans="1:3" ht="30" customHeight="1">
      <c r="B10" s="43" t="s">
        <v>15</v>
      </c>
    </row>
    <row r="11" spans="1:3" ht="30" customHeight="1">
      <c r="B11" s="43" t="s">
        <v>16</v>
      </c>
    </row>
    <row r="12" spans="1:3" ht="30" customHeight="1">
      <c r="B12" s="43" t="s">
        <v>17</v>
      </c>
    </row>
  </sheetData>
  <hyperlinks>
    <hyperlink ref="B5" location="'2'!B5" display="2. Public Interest Disclosure (Whistleblower Protection) Act " xr:uid="{00000000-0004-0000-0100-000000000000}"/>
    <hyperlink ref="B6" location="'3'!A4" display="3. Goals and Performance Measures " xr:uid="{00000000-0004-0000-0100-000001000000}"/>
    <hyperlink ref="B7" location="'4'!A6" display="4. Financial Information" xr:uid="{00000000-0004-0000-0100-000002000000}"/>
    <hyperlink ref="B8" location="'5'!B6" display="5. Self-generated Revenue" xr:uid="{00000000-0004-0000-0100-000003000000}"/>
    <hyperlink ref="B9" location="'6'!A7" display="6. Capital Report" xr:uid="{00000000-0004-0000-0100-000004000000}"/>
    <hyperlink ref="B11" location="'8'!A4" display="8. Free Speech Reporting" xr:uid="{00000000-0004-0000-0100-000005000000}"/>
    <hyperlink ref="B12" location="'9'!B4" display="9. Board of Governors Training on For-profit Ventures " xr:uid="{00000000-0004-0000-0100-000006000000}"/>
    <hyperlink ref="B4" location="'1'!B2" display="1. Accountability Acknowledgement" xr:uid="{00000000-0004-0000-0100-000007000000}"/>
    <hyperlink ref="B3" location="Information!B3" display="Institutional Information" xr:uid="{00000000-0004-0000-0100-000008000000}"/>
    <hyperlink ref="B10" location="'7'!B7" display="7. Mandatory Non-instructional Fees (MNIF) Reporting" xr:uid="{00000000-0004-0000-0100-000009000000}"/>
  </hyperlinks>
  <pageMargins left="0.5" right="0.5" top="0.5" bottom="0.5" header="0.25" footer="0.25"/>
  <pageSetup orientation="landscape" r:id="rId1"/>
  <headerFooter>
    <oddFooter>&amp;L_x000D_&amp;1#&amp;"Calibri"&amp;11&amp;K000000 Classification: Protected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showGridLines="0" zoomScaleNormal="100" workbookViewId="0"/>
  </sheetViews>
  <sheetFormatPr defaultColWidth="9.1796875" defaultRowHeight="15" customHeight="1"/>
  <cols>
    <col min="1" max="1" width="24.7265625" customWidth="1"/>
    <col min="2" max="2" width="90.7265625" customWidth="1"/>
  </cols>
  <sheetData>
    <row r="1" spans="1:2" ht="42" customHeight="1">
      <c r="A1" s="17" t="s">
        <v>18</v>
      </c>
      <c r="B1" s="1"/>
    </row>
    <row r="2" spans="1:2" ht="12" customHeight="1" thickBot="1">
      <c r="A2" s="1"/>
      <c r="B2" s="1"/>
    </row>
    <row r="3" spans="1:2" ht="24" customHeight="1" thickBot="1">
      <c r="A3" s="20" t="s">
        <v>19</v>
      </c>
      <c r="B3" s="25" t="s">
        <v>20</v>
      </c>
    </row>
    <row r="4" spans="1:2" ht="12" customHeight="1" thickBot="1">
      <c r="A4" s="10"/>
    </row>
    <row r="5" spans="1:2" ht="24" customHeight="1" thickBot="1">
      <c r="A5" s="20" t="s">
        <v>21</v>
      </c>
      <c r="B5" s="25" t="s">
        <v>266</v>
      </c>
    </row>
    <row r="6" spans="1:2" ht="12" customHeight="1" thickBot="1">
      <c r="A6" s="10"/>
    </row>
    <row r="7" spans="1:2" ht="24" customHeight="1" thickBot="1">
      <c r="A7" s="20" t="s">
        <v>22</v>
      </c>
      <c r="B7" s="25" t="s">
        <v>267</v>
      </c>
    </row>
  </sheetData>
  <pageMargins left="0.5" right="0.5" top="0.5" bottom="0.5" header="0.25" footer="0.25"/>
  <pageSetup orientation="landscape" r:id="rId1"/>
  <headerFooter>
    <oddFooter>&amp;L_x000D_&amp;1#&amp;"Calibri"&amp;11&amp;K000000 Classification: Protected 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2"/>
  <sheetViews>
    <sheetView showGridLines="0" tabSelected="1" topLeftCell="A11" zoomScale="86" zoomScaleNormal="86" workbookViewId="0">
      <selection activeCell="A21" sqref="A21"/>
    </sheetView>
  </sheetViews>
  <sheetFormatPr defaultColWidth="5.453125" defaultRowHeight="15" customHeight="1"/>
  <cols>
    <col min="1" max="1" width="114.81640625" customWidth="1"/>
    <col min="16382" max="16382" width="5.453125" customWidth="1"/>
  </cols>
  <sheetData>
    <row r="1" spans="1:2" ht="42" customHeight="1">
      <c r="A1" s="17" t="s">
        <v>23</v>
      </c>
    </row>
    <row r="2" spans="1:2" s="11" customFormat="1" ht="24" customHeight="1">
      <c r="A2" s="39" t="s">
        <v>24</v>
      </c>
      <c r="B2" s="39"/>
    </row>
    <row r="3" spans="1:2" s="8" customFormat="1" ht="30" customHeight="1">
      <c r="A3" s="123" t="s">
        <v>25</v>
      </c>
    </row>
    <row r="4" spans="1:2" s="8" customFormat="1" ht="36.75" customHeight="1">
      <c r="A4" s="45" t="s">
        <v>26</v>
      </c>
    </row>
    <row r="5" spans="1:2" s="8" customFormat="1" ht="36.75" customHeight="1">
      <c r="A5" s="71" t="s">
        <v>27</v>
      </c>
    </row>
    <row r="6" spans="1:2" s="8" customFormat="1" ht="81.75" customHeight="1" thickBot="1">
      <c r="A6" s="45" t="s">
        <v>28</v>
      </c>
    </row>
    <row r="7" spans="1:2" s="8" customFormat="1" ht="50.15" customHeight="1" thickBot="1">
      <c r="A7" s="126" t="s">
        <v>273</v>
      </c>
    </row>
    <row r="8" spans="1:2" s="8" customFormat="1" ht="24" customHeight="1" thickBot="1">
      <c r="A8" s="19" t="s">
        <v>275</v>
      </c>
    </row>
    <row r="9" spans="1:2" s="8" customFormat="1" ht="50.15" customHeight="1" thickBot="1">
      <c r="A9" s="126" t="s">
        <v>274</v>
      </c>
    </row>
    <row r="10" spans="1:2" s="8" customFormat="1" ht="24" customHeight="1" thickBot="1">
      <c r="A10" s="19" t="s">
        <v>276</v>
      </c>
    </row>
    <row r="11" spans="1:2" s="8" customFormat="1" ht="33" customHeight="1" thickBot="1">
      <c r="A11" s="44"/>
    </row>
    <row r="12" spans="1:2" s="8" customFormat="1" ht="39" customHeight="1">
      <c r="A12" s="124" t="s">
        <v>29</v>
      </c>
    </row>
    <row r="13" spans="1:2" s="8" customFormat="1" ht="46.5">
      <c r="A13" s="45" t="s">
        <v>30</v>
      </c>
    </row>
    <row r="14" spans="1:2" s="8" customFormat="1" ht="30" customHeight="1">
      <c r="A14" s="72" t="s">
        <v>27</v>
      </c>
    </row>
    <row r="15" spans="1:2" s="8" customFormat="1" ht="247.5" customHeight="1" thickBot="1">
      <c r="A15" s="45" t="s">
        <v>31</v>
      </c>
    </row>
    <row r="16" spans="1:2" s="8" customFormat="1" ht="50.15" customHeight="1" thickBot="1">
      <c r="A16" s="126" t="s">
        <v>273</v>
      </c>
    </row>
    <row r="17" spans="1:1" s="8" customFormat="1" ht="46.5" customHeight="1" thickBot="1">
      <c r="A17" s="19" t="s">
        <v>275</v>
      </c>
    </row>
    <row r="18" spans="1:1" s="8" customFormat="1" ht="50.15" customHeight="1" thickBot="1">
      <c r="A18" s="126" t="s">
        <v>274</v>
      </c>
    </row>
    <row r="19" spans="1:1" s="8" customFormat="1" ht="24" customHeight="1" thickBot="1">
      <c r="A19" s="19" t="s">
        <v>276</v>
      </c>
    </row>
    <row r="20" spans="1:1" s="8" customFormat="1" ht="72" customHeight="1" thickBot="1">
      <c r="A20" s="44"/>
    </row>
    <row r="21" spans="1:1" s="8" customFormat="1" ht="12" customHeight="1">
      <c r="A21" s="7"/>
    </row>
    <row r="22" spans="1:1" s="8" customFormat="1" ht="15" customHeight="1"/>
  </sheetData>
  <pageMargins left="0.5" right="0.5" top="0.5" bottom="0.5" header="0.25" footer="0.25"/>
  <pageSetup orientation="portrait" r:id="rId1"/>
  <headerFooter>
    <oddFooter>&amp;L_x000D_&amp;1#&amp;"Calibri"&amp;11&amp;K000000 Classification: Protected 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showGridLines="0" zoomScaleNormal="100" workbookViewId="0">
      <selection sqref="A1:C1"/>
    </sheetView>
  </sheetViews>
  <sheetFormatPr defaultColWidth="11.1796875" defaultRowHeight="15" customHeight="1"/>
  <cols>
    <col min="1" max="1" width="44.7265625" customWidth="1"/>
    <col min="2" max="2" width="6.26953125" bestFit="1" customWidth="1"/>
    <col min="3" max="3" width="66.7265625" customWidth="1"/>
    <col min="16381" max="16381" width="11.1796875" customWidth="1"/>
  </cols>
  <sheetData>
    <row r="1" spans="1:3" ht="42" customHeight="1">
      <c r="A1" s="129" t="s">
        <v>32</v>
      </c>
      <c r="B1" s="129"/>
      <c r="C1" s="129"/>
    </row>
    <row r="2" spans="1:3" s="11" customFormat="1" ht="24" customHeight="1">
      <c r="A2" s="135" t="s">
        <v>33</v>
      </c>
      <c r="B2" s="135"/>
      <c r="C2" s="135"/>
    </row>
    <row r="3" spans="1:3" s="11" customFormat="1" ht="336.75" customHeight="1">
      <c r="A3" s="134" t="s">
        <v>34</v>
      </c>
      <c r="B3" s="134"/>
      <c r="C3" s="134"/>
    </row>
    <row r="4" spans="1:3" s="11" customFormat="1" ht="21" customHeight="1" thickBot="1">
      <c r="A4" s="130" t="s">
        <v>35</v>
      </c>
      <c r="B4" s="130"/>
      <c r="C4" s="130"/>
    </row>
    <row r="5" spans="1:3" s="8" customFormat="1" ht="24" customHeight="1" thickBot="1">
      <c r="A5" s="98" t="s">
        <v>36</v>
      </c>
      <c r="B5" s="52">
        <v>0</v>
      </c>
    </row>
    <row r="6" spans="1:3" s="8" customFormat="1" ht="24" customHeight="1" thickBot="1">
      <c r="A6" s="98" t="s">
        <v>37</v>
      </c>
      <c r="B6" s="52">
        <v>0</v>
      </c>
    </row>
    <row r="7" spans="1:3" s="8" customFormat="1" ht="24" customHeight="1" thickBot="1">
      <c r="A7" s="98" t="s">
        <v>38</v>
      </c>
      <c r="B7" s="52">
        <v>0</v>
      </c>
    </row>
    <row r="8" spans="1:3" s="8" customFormat="1" ht="24" customHeight="1" thickBot="1">
      <c r="A8" s="98" t="s">
        <v>39</v>
      </c>
      <c r="B8" s="52">
        <v>0</v>
      </c>
    </row>
    <row r="9" spans="1:3" s="8" customFormat="1" ht="24" customHeight="1" thickBot="1">
      <c r="A9" s="98" t="s">
        <v>40</v>
      </c>
      <c r="B9" s="52">
        <v>0</v>
      </c>
    </row>
    <row r="10" spans="1:3" s="8" customFormat="1" ht="12" customHeight="1">
      <c r="A10" s="99"/>
      <c r="B10" s="53"/>
    </row>
    <row r="11" spans="1:3" s="8" customFormat="1" ht="42" customHeight="1" thickBot="1">
      <c r="A11" s="130" t="s">
        <v>41</v>
      </c>
      <c r="B11" s="130"/>
      <c r="C11" s="130"/>
    </row>
    <row r="12" spans="1:3" ht="192" customHeight="1" thickBot="1">
      <c r="A12" s="131"/>
      <c r="B12" s="132"/>
      <c r="C12" s="133"/>
    </row>
    <row r="13" spans="1:3" ht="12" customHeight="1"/>
    <row r="14" spans="1:3" ht="24" customHeight="1">
      <c r="A14" s="128" t="s">
        <v>42</v>
      </c>
      <c r="B14" s="128"/>
      <c r="C14" s="128"/>
    </row>
  </sheetData>
  <mergeCells count="7">
    <mergeCell ref="A14:C14"/>
    <mergeCell ref="A1:C1"/>
    <mergeCell ref="A11:C11"/>
    <mergeCell ref="A12:C12"/>
    <mergeCell ref="A3:C3"/>
    <mergeCell ref="A2:C2"/>
    <mergeCell ref="A4:C4"/>
  </mergeCells>
  <hyperlinks>
    <hyperlink ref="A14" r:id="rId1" display="https://yourvoiceprotected.ca/chief-designated-officers/" xr:uid="{00000000-0004-0000-0400-000000000000}"/>
  </hyperlinks>
  <pageMargins left="0.5" right="0.5" top="0.5" bottom="0.5" header="0.25" footer="0.25"/>
  <pageSetup orientation="landscape" r:id="rId2"/>
  <headerFooter>
    <oddFooter>&amp;L_x000D_&amp;1#&amp;"Calibri"&amp;11&amp;K000000 Classification: Protected 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5"/>
  <sheetViews>
    <sheetView showGridLines="0" topLeftCell="A41" zoomScaleNormal="100" workbookViewId="0">
      <selection activeCell="A25" sqref="A25:A45"/>
    </sheetView>
  </sheetViews>
  <sheetFormatPr defaultColWidth="3.81640625" defaultRowHeight="15" customHeight="1"/>
  <cols>
    <col min="1" max="1" width="125.7265625" customWidth="1"/>
    <col min="16384" max="16384" width="3.81640625" customWidth="1"/>
  </cols>
  <sheetData>
    <row r="1" spans="1:1" ht="42" customHeight="1">
      <c r="A1" s="17" t="s">
        <v>43</v>
      </c>
    </row>
    <row r="2" spans="1:1" ht="30" customHeight="1">
      <c r="A2" s="63" t="s">
        <v>44</v>
      </c>
    </row>
    <row r="3" spans="1:1" ht="42" customHeight="1" thickBot="1">
      <c r="A3" s="99" t="s">
        <v>45</v>
      </c>
    </row>
    <row r="4" spans="1:1" ht="192" customHeight="1">
      <c r="A4" s="136" t="s">
        <v>268</v>
      </c>
    </row>
    <row r="5" spans="1:1" ht="192" customHeight="1">
      <c r="A5" s="137"/>
    </row>
    <row r="6" spans="1:1" ht="222.75" customHeight="1">
      <c r="A6" s="137"/>
    </row>
    <row r="7" spans="1:1" s="9" customFormat="1" ht="30" customHeight="1">
      <c r="A7" s="63" t="s">
        <v>46</v>
      </c>
    </row>
    <row r="8" spans="1:1" s="9" customFormat="1" ht="57" customHeight="1" thickBot="1">
      <c r="A8" s="100" t="s">
        <v>47</v>
      </c>
    </row>
    <row r="9" spans="1:1" ht="409.6" customHeight="1">
      <c r="A9" s="136" t="s">
        <v>271</v>
      </c>
    </row>
    <row r="10" spans="1:1" ht="15.75" customHeight="1">
      <c r="A10" s="137"/>
    </row>
    <row r="11" spans="1:1" ht="409.6" customHeight="1">
      <c r="A11" s="137"/>
    </row>
    <row r="12" spans="1:1" ht="409.6" customHeight="1">
      <c r="A12" s="140"/>
    </row>
    <row r="13" spans="1:1" ht="409.6" customHeight="1">
      <c r="A13" s="140"/>
    </row>
    <row r="14" spans="1:1" ht="312" customHeight="1">
      <c r="A14" s="140"/>
    </row>
    <row r="15" spans="1:1" ht="156" hidden="1" customHeight="1">
      <c r="A15" s="140"/>
    </row>
    <row r="16" spans="1:1" s="9" customFormat="1" ht="30" customHeight="1">
      <c r="A16" s="63" t="s">
        <v>48</v>
      </c>
    </row>
    <row r="17" spans="1:1" s="9" customFormat="1" ht="57" customHeight="1" thickBot="1">
      <c r="A17" s="100" t="s">
        <v>49</v>
      </c>
    </row>
    <row r="18" spans="1:1" ht="192" customHeight="1">
      <c r="A18" s="138" t="s">
        <v>50</v>
      </c>
    </row>
    <row r="19" spans="1:1" ht="192" customHeight="1">
      <c r="A19" s="139"/>
    </row>
    <row r="20" spans="1:1" ht="192" customHeight="1">
      <c r="A20" s="139"/>
    </row>
    <row r="21" spans="1:1" ht="192" customHeight="1">
      <c r="A21" s="139"/>
    </row>
    <row r="22" spans="1:1" ht="192" customHeight="1">
      <c r="A22" s="139"/>
    </row>
    <row r="23" spans="1:1" ht="30" customHeight="1">
      <c r="A23" s="63" t="s">
        <v>51</v>
      </c>
    </row>
    <row r="24" spans="1:1" ht="100.5" customHeight="1" thickBot="1">
      <c r="A24" s="100" t="s">
        <v>52</v>
      </c>
    </row>
    <row r="25" spans="1:1" ht="90" customHeight="1">
      <c r="A25" s="136" t="s">
        <v>270</v>
      </c>
    </row>
    <row r="26" spans="1:1" ht="90" customHeight="1">
      <c r="A26" s="137"/>
    </row>
    <row r="27" spans="1:1" ht="90" customHeight="1">
      <c r="A27" s="137"/>
    </row>
    <row r="28" spans="1:1" ht="90" customHeight="1">
      <c r="A28" s="137"/>
    </row>
    <row r="29" spans="1:1" ht="90" customHeight="1">
      <c r="A29" s="137"/>
    </row>
    <row r="30" spans="1:1" ht="90" customHeight="1">
      <c r="A30" s="137"/>
    </row>
    <row r="31" spans="1:1" ht="90" customHeight="1">
      <c r="A31" s="137"/>
    </row>
    <row r="32" spans="1:1" ht="90" customHeight="1">
      <c r="A32" s="137"/>
    </row>
    <row r="33" spans="1:1" ht="90" customHeight="1">
      <c r="A33" s="137"/>
    </row>
    <row r="34" spans="1:1" ht="90" customHeight="1">
      <c r="A34" s="137"/>
    </row>
    <row r="35" spans="1:1" ht="90" customHeight="1">
      <c r="A35" s="137"/>
    </row>
    <row r="36" spans="1:1" ht="90" customHeight="1">
      <c r="A36" s="137"/>
    </row>
    <row r="37" spans="1:1" ht="90" customHeight="1">
      <c r="A37" s="137"/>
    </row>
    <row r="38" spans="1:1" ht="90" customHeight="1">
      <c r="A38" s="137"/>
    </row>
    <row r="39" spans="1:1" ht="90" customHeight="1">
      <c r="A39" s="137"/>
    </row>
    <row r="40" spans="1:1" ht="90" customHeight="1">
      <c r="A40" s="137"/>
    </row>
    <row r="41" spans="1:1" ht="90" customHeight="1">
      <c r="A41" s="137"/>
    </row>
    <row r="42" spans="1:1" ht="90" customHeight="1">
      <c r="A42" s="137"/>
    </row>
    <row r="43" spans="1:1" ht="90" customHeight="1">
      <c r="A43" s="137"/>
    </row>
    <row r="44" spans="1:1" ht="90" customHeight="1">
      <c r="A44" s="137"/>
    </row>
    <row r="45" spans="1:1" ht="118.5" customHeight="1">
      <c r="A45" s="137"/>
    </row>
  </sheetData>
  <mergeCells count="4">
    <mergeCell ref="A25:A45"/>
    <mergeCell ref="A4:A6"/>
    <mergeCell ref="A18:A22"/>
    <mergeCell ref="A9:A15"/>
  </mergeCells>
  <pageMargins left="0.5" right="0.5" top="0.5" bottom="0.5" header="0.25" footer="0.25"/>
  <pageSetup orientation="landscape" r:id="rId1"/>
  <headerFooter>
    <oddFooter>&amp;L_x000D_&amp;1#&amp;"Calibri"&amp;11&amp;K000000 Classification: Protected 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0"/>
  <sheetViews>
    <sheetView showGridLines="0" zoomScaleNormal="100" workbookViewId="0">
      <selection sqref="A1:E1"/>
    </sheetView>
  </sheetViews>
  <sheetFormatPr defaultColWidth="9.1796875" defaultRowHeight="15" customHeight="1"/>
  <cols>
    <col min="1" max="1" width="45.1796875" customWidth="1"/>
    <col min="2" max="4" width="16.7265625" customWidth="1"/>
    <col min="5" max="5" width="65.7265625" style="75" customWidth="1"/>
  </cols>
  <sheetData>
    <row r="1" spans="1:5" ht="42" customHeight="1">
      <c r="A1" s="129" t="s">
        <v>12</v>
      </c>
      <c r="B1" s="129"/>
      <c r="C1" s="129"/>
      <c r="D1" s="129"/>
      <c r="E1" s="129"/>
    </row>
    <row r="2" spans="1:5" ht="42" customHeight="1">
      <c r="A2" s="141" t="s">
        <v>53</v>
      </c>
      <c r="B2" s="141"/>
      <c r="C2" s="141"/>
      <c r="D2" s="141"/>
      <c r="E2" s="141"/>
    </row>
    <row r="3" spans="1:5" ht="30" customHeight="1">
      <c r="A3" s="142" t="s">
        <v>54</v>
      </c>
      <c r="B3" s="142"/>
      <c r="C3" s="142"/>
      <c r="D3" s="142"/>
      <c r="E3" s="142"/>
    </row>
    <row r="4" spans="1:5" s="11" customFormat="1" ht="42" customHeight="1" thickBot="1">
      <c r="A4" s="141" t="s">
        <v>55</v>
      </c>
      <c r="B4" s="141"/>
      <c r="C4" s="141"/>
      <c r="D4" s="141"/>
      <c r="E4" s="141"/>
    </row>
    <row r="5" spans="1:5" ht="36" customHeight="1" thickBot="1">
      <c r="A5" s="64" t="s">
        <v>56</v>
      </c>
      <c r="B5" s="64" t="s">
        <v>57</v>
      </c>
      <c r="C5" s="65" t="s">
        <v>58</v>
      </c>
      <c r="D5" s="65" t="s">
        <v>59</v>
      </c>
      <c r="E5" s="64" t="s">
        <v>60</v>
      </c>
    </row>
    <row r="6" spans="1:5" ht="54" customHeight="1" thickBot="1">
      <c r="A6" s="26" t="s">
        <v>61</v>
      </c>
      <c r="B6" s="34">
        <v>641297000</v>
      </c>
      <c r="C6" s="34">
        <v>625366000</v>
      </c>
      <c r="D6" s="34">
        <f t="shared" ref="D6:D11" si="0">C6-B6</f>
        <v>-15931000</v>
      </c>
      <c r="E6" s="26" t="s">
        <v>62</v>
      </c>
    </row>
    <row r="7" spans="1:5" ht="62">
      <c r="A7" s="26" t="s">
        <v>63</v>
      </c>
      <c r="B7" s="34">
        <v>242759000</v>
      </c>
      <c r="C7" s="34">
        <v>237290000</v>
      </c>
      <c r="D7" s="34">
        <f t="shared" si="0"/>
        <v>-5469000</v>
      </c>
      <c r="E7" s="26" t="s">
        <v>64</v>
      </c>
    </row>
    <row r="8" spans="1:5" ht="46.5">
      <c r="A8" s="26" t="s">
        <v>65</v>
      </c>
      <c r="B8" s="34">
        <v>130577000</v>
      </c>
      <c r="C8" s="34">
        <v>152178000</v>
      </c>
      <c r="D8" s="34">
        <f t="shared" si="0"/>
        <v>21601000</v>
      </c>
      <c r="E8" s="26" t="s">
        <v>66</v>
      </c>
    </row>
    <row r="9" spans="1:5" ht="62">
      <c r="A9" s="26" t="s">
        <v>67</v>
      </c>
      <c r="B9" s="34">
        <v>410803000</v>
      </c>
      <c r="C9" s="34">
        <v>408683000</v>
      </c>
      <c r="D9" s="34">
        <f t="shared" si="0"/>
        <v>-2120000</v>
      </c>
      <c r="E9" s="26" t="s">
        <v>68</v>
      </c>
    </row>
    <row r="10" spans="1:5" ht="77.5">
      <c r="A10" s="26" t="s">
        <v>69</v>
      </c>
      <c r="B10" s="34">
        <v>195859000</v>
      </c>
      <c r="C10" s="34">
        <v>222027000</v>
      </c>
      <c r="D10" s="34">
        <f t="shared" si="0"/>
        <v>26168000</v>
      </c>
      <c r="E10" s="26" t="s">
        <v>70</v>
      </c>
    </row>
    <row r="11" spans="1:5" ht="54" customHeight="1">
      <c r="A11" s="26" t="s">
        <v>71</v>
      </c>
      <c r="B11" s="34">
        <v>104132000</v>
      </c>
      <c r="C11" s="34">
        <f>(131849-10399)*1000</f>
        <v>121450000</v>
      </c>
      <c r="D11" s="34">
        <f t="shared" si="0"/>
        <v>17318000</v>
      </c>
      <c r="E11" s="26" t="s">
        <v>72</v>
      </c>
    </row>
    <row r="12" spans="1:5" ht="54" customHeight="1">
      <c r="A12" s="26" t="s">
        <v>73</v>
      </c>
      <c r="B12" s="34">
        <v>947227000</v>
      </c>
      <c r="C12" s="34">
        <v>905666000</v>
      </c>
      <c r="D12" s="34">
        <f t="shared" ref="D12:D16" si="1">C12-B12</f>
        <v>-41561000</v>
      </c>
      <c r="E12" s="26" t="s">
        <v>74</v>
      </c>
    </row>
    <row r="13" spans="1:5" ht="54" customHeight="1">
      <c r="A13" s="26" t="s">
        <v>75</v>
      </c>
      <c r="B13" s="34">
        <f>550541000</f>
        <v>550541000</v>
      </c>
      <c r="C13" s="34">
        <f>560039000</f>
        <v>560039000</v>
      </c>
      <c r="D13" s="34">
        <f t="shared" si="1"/>
        <v>9498000</v>
      </c>
      <c r="E13" s="26" t="s">
        <v>76</v>
      </c>
    </row>
    <row r="14" spans="1:5" ht="54" customHeight="1">
      <c r="A14" s="26" t="s">
        <v>77</v>
      </c>
      <c r="B14" s="34">
        <v>99273000</v>
      </c>
      <c r="C14" s="34">
        <v>101601000</v>
      </c>
      <c r="D14" s="34">
        <f t="shared" si="1"/>
        <v>2328000</v>
      </c>
      <c r="E14" s="26" t="s">
        <v>78</v>
      </c>
    </row>
    <row r="15" spans="1:5" ht="62">
      <c r="A15" s="26" t="s">
        <v>79</v>
      </c>
      <c r="B15" s="34">
        <v>86464000</v>
      </c>
      <c r="C15" s="34">
        <v>96105000</v>
      </c>
      <c r="D15" s="34">
        <f t="shared" si="1"/>
        <v>9641000</v>
      </c>
      <c r="E15" s="26" t="s">
        <v>80</v>
      </c>
    </row>
    <row r="16" spans="1:5" ht="54" customHeight="1">
      <c r="A16" s="26" t="s">
        <v>81</v>
      </c>
      <c r="B16" s="34">
        <v>41922000</v>
      </c>
      <c r="C16" s="34">
        <v>39867000</v>
      </c>
      <c r="D16" s="34">
        <f t="shared" si="1"/>
        <v>-2055000</v>
      </c>
      <c r="E16" s="26" t="s">
        <v>82</v>
      </c>
    </row>
    <row r="17" spans="1:5" ht="12" customHeight="1">
      <c r="A17" s="46"/>
      <c r="B17" s="47"/>
      <c r="C17" s="47"/>
      <c r="D17" s="47"/>
      <c r="E17" s="60"/>
    </row>
    <row r="18" spans="1:5" ht="30" customHeight="1">
      <c r="A18" s="142" t="s">
        <v>83</v>
      </c>
      <c r="B18" s="142"/>
      <c r="C18" s="142"/>
      <c r="D18" s="142"/>
      <c r="E18" s="142"/>
    </row>
    <row r="19" spans="1:5" ht="24" customHeight="1" thickBot="1">
      <c r="A19" s="141" t="s">
        <v>84</v>
      </c>
      <c r="B19" s="141"/>
      <c r="C19" s="141"/>
      <c r="D19" s="141"/>
      <c r="E19" s="141"/>
    </row>
    <row r="20" spans="1:5" ht="39.75" customHeight="1" thickBot="1">
      <c r="A20" s="143" t="s">
        <v>85</v>
      </c>
      <c r="B20" s="143"/>
      <c r="C20" s="143"/>
      <c r="D20" s="101" t="s">
        <v>86</v>
      </c>
      <c r="E20" s="125" t="s">
        <v>269</v>
      </c>
    </row>
  </sheetData>
  <mergeCells count="7">
    <mergeCell ref="A1:E1"/>
    <mergeCell ref="A2:E2"/>
    <mergeCell ref="A3:E3"/>
    <mergeCell ref="A4:E4"/>
    <mergeCell ref="A20:C20"/>
    <mergeCell ref="A18:E18"/>
    <mergeCell ref="A19:E19"/>
  </mergeCells>
  <dataValidations count="1">
    <dataValidation type="list" allowBlank="1" showInputMessage="1" showErrorMessage="1" sqref="D20" xr:uid="{00000000-0002-0000-0600-000000000000}">
      <formula1>"Yes,No"</formula1>
    </dataValidation>
  </dataValidations>
  <hyperlinks>
    <hyperlink ref="E20" r:id="rId1" xr:uid="{AF1DA80A-125B-4F9D-A412-EDA98F605687}"/>
  </hyperlinks>
  <pageMargins left="0.5" right="0.5" top="0.5" bottom="0.5" header="0.25" footer="0.25"/>
  <pageSetup orientation="landscape" r:id="rId2"/>
  <headerFooter>
    <oddFooter>&amp;L_x000D_&amp;1#&amp;"Calibri"&amp;11&amp;K000000 Classification: Protected A</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9"/>
  <sheetViews>
    <sheetView showGridLines="0" zoomScale="89" zoomScaleNormal="89" workbookViewId="0"/>
  </sheetViews>
  <sheetFormatPr defaultColWidth="8.81640625" defaultRowHeight="14.5"/>
  <cols>
    <col min="1" max="1" width="28.7265625" customWidth="1"/>
    <col min="2" max="2" width="88.7265625" customWidth="1"/>
    <col min="3" max="3" width="16.7265625" customWidth="1"/>
  </cols>
  <sheetData>
    <row r="1" spans="1:3" ht="42" customHeight="1">
      <c r="A1" s="17" t="s">
        <v>13</v>
      </c>
    </row>
    <row r="2" spans="1:3" ht="42" customHeight="1">
      <c r="A2" s="145" t="s">
        <v>87</v>
      </c>
      <c r="B2" s="145"/>
      <c r="C2" s="145"/>
    </row>
    <row r="3" spans="1:3" ht="12" customHeight="1">
      <c r="A3" s="48"/>
      <c r="B3" s="48"/>
      <c r="C3" s="48"/>
    </row>
    <row r="4" spans="1:3" ht="57" customHeight="1" thickBot="1">
      <c r="A4" s="148" t="s">
        <v>88</v>
      </c>
      <c r="B4" s="148"/>
      <c r="C4" s="148"/>
    </row>
    <row r="5" spans="1:3" ht="24" customHeight="1">
      <c r="A5" s="54" t="s">
        <v>89</v>
      </c>
      <c r="B5" s="55" t="s">
        <v>90</v>
      </c>
      <c r="C5" s="56" t="s">
        <v>91</v>
      </c>
    </row>
    <row r="6" spans="1:3" ht="54" customHeight="1">
      <c r="A6" s="83" t="s">
        <v>92</v>
      </c>
      <c r="B6" s="83" t="s">
        <v>93</v>
      </c>
      <c r="C6" s="91">
        <v>221062020</v>
      </c>
    </row>
    <row r="7" spans="1:3" ht="54" customHeight="1">
      <c r="A7" s="87" t="s">
        <v>94</v>
      </c>
      <c r="B7" s="84" t="s">
        <v>95</v>
      </c>
      <c r="C7" s="93">
        <v>115102974</v>
      </c>
    </row>
    <row r="8" spans="1:3" ht="54" customHeight="1">
      <c r="A8" s="87" t="s">
        <v>96</v>
      </c>
      <c r="B8" s="84" t="s">
        <v>97</v>
      </c>
      <c r="C8" s="93">
        <v>5002113</v>
      </c>
    </row>
    <row r="9" spans="1:3" ht="54" customHeight="1">
      <c r="A9" s="88" t="s">
        <v>98</v>
      </c>
      <c r="B9" s="85" t="s">
        <v>99</v>
      </c>
      <c r="C9" s="95">
        <v>18821434</v>
      </c>
    </row>
    <row r="10" spans="1:3" ht="54" customHeight="1">
      <c r="A10" s="89" t="s">
        <v>100</v>
      </c>
      <c r="B10" s="86" t="s">
        <v>101</v>
      </c>
      <c r="C10" s="97">
        <v>8660605</v>
      </c>
    </row>
    <row r="11" spans="1:3" ht="54" customHeight="1">
      <c r="A11" s="89" t="s">
        <v>102</v>
      </c>
      <c r="B11" s="86" t="s">
        <v>103</v>
      </c>
      <c r="C11" s="97">
        <v>2524705</v>
      </c>
    </row>
    <row r="12" spans="1:3" ht="54" customHeight="1">
      <c r="A12" s="89" t="s">
        <v>104</v>
      </c>
      <c r="B12" s="86" t="s">
        <v>105</v>
      </c>
      <c r="C12" s="97">
        <f>28482243</f>
        <v>28482243</v>
      </c>
    </row>
    <row r="13" spans="1:3" ht="54" customHeight="1">
      <c r="A13" s="89" t="s">
        <v>106</v>
      </c>
      <c r="B13" s="86" t="s">
        <v>106</v>
      </c>
      <c r="C13" s="97">
        <f>37509180-28482243</f>
        <v>9026937</v>
      </c>
    </row>
    <row r="14" spans="1:3" ht="24" customHeight="1">
      <c r="A14" s="102"/>
      <c r="B14" s="103" t="s">
        <v>107</v>
      </c>
      <c r="C14" s="104">
        <f>SUM(C6:C13)</f>
        <v>408683031</v>
      </c>
    </row>
    <row r="15" spans="1:3" ht="12" customHeight="1">
      <c r="A15" s="105"/>
      <c r="B15" s="106"/>
      <c r="C15" s="107"/>
    </row>
    <row r="16" spans="1:3" ht="72" customHeight="1" thickBot="1">
      <c r="A16" s="134" t="s">
        <v>108</v>
      </c>
      <c r="B16" s="134"/>
      <c r="C16" s="134"/>
    </row>
    <row r="17" spans="1:3" ht="24" customHeight="1">
      <c r="A17" s="57" t="s">
        <v>89</v>
      </c>
      <c r="B17" s="58" t="s">
        <v>90</v>
      </c>
      <c r="C17" s="59" t="s">
        <v>91</v>
      </c>
    </row>
    <row r="18" spans="1:3" ht="54" customHeight="1">
      <c r="A18" s="83" t="s">
        <v>109</v>
      </c>
      <c r="B18" s="90" t="s">
        <v>110</v>
      </c>
      <c r="C18" s="91">
        <v>93010928</v>
      </c>
    </row>
    <row r="19" spans="1:3" ht="54" customHeight="1">
      <c r="A19" s="87" t="s">
        <v>111</v>
      </c>
      <c r="B19" s="92" t="s">
        <v>112</v>
      </c>
      <c r="C19" s="93">
        <v>29078866</v>
      </c>
    </row>
    <row r="20" spans="1:3" ht="54" customHeight="1">
      <c r="A20" s="87" t="s">
        <v>113</v>
      </c>
      <c r="B20" s="92" t="s">
        <v>113</v>
      </c>
      <c r="C20" s="93">
        <v>1270370</v>
      </c>
    </row>
    <row r="21" spans="1:3" ht="54" customHeight="1">
      <c r="A21" s="87" t="s">
        <v>114</v>
      </c>
      <c r="B21" s="92" t="s">
        <v>114</v>
      </c>
      <c r="C21" s="93">
        <v>47511247</v>
      </c>
    </row>
    <row r="22" spans="1:3" ht="54" customHeight="1">
      <c r="A22" s="87" t="s">
        <v>115</v>
      </c>
      <c r="B22" s="92" t="s">
        <v>115</v>
      </c>
      <c r="C22" s="93">
        <v>80134111</v>
      </c>
    </row>
    <row r="23" spans="1:3" ht="24" customHeight="1">
      <c r="A23" s="102"/>
      <c r="B23" s="103" t="s">
        <v>107</v>
      </c>
      <c r="C23" s="104">
        <f>SUM(C18:C22)</f>
        <v>251005522</v>
      </c>
    </row>
    <row r="24" spans="1:3" ht="12" customHeight="1">
      <c r="A24" s="108"/>
      <c r="B24" s="109"/>
      <c r="C24" s="110"/>
    </row>
    <row r="25" spans="1:3" ht="57" customHeight="1" thickBot="1">
      <c r="A25" s="144" t="s">
        <v>116</v>
      </c>
      <c r="B25" s="144"/>
      <c r="C25" s="144"/>
    </row>
    <row r="26" spans="1:3" ht="24" customHeight="1">
      <c r="A26" s="57" t="s">
        <v>117</v>
      </c>
      <c r="B26" s="58" t="s">
        <v>90</v>
      </c>
      <c r="C26" s="59" t="s">
        <v>91</v>
      </c>
    </row>
    <row r="27" spans="1:3" ht="54" customHeight="1">
      <c r="A27" s="83" t="s">
        <v>118</v>
      </c>
      <c r="B27" s="90" t="s">
        <v>119</v>
      </c>
      <c r="C27" s="91">
        <v>162587103</v>
      </c>
    </row>
    <row r="28" spans="1:3" ht="54" customHeight="1">
      <c r="A28" s="87" t="s">
        <v>120</v>
      </c>
      <c r="B28" s="92" t="s">
        <v>121</v>
      </c>
      <c r="C28" s="93">
        <v>11480858</v>
      </c>
    </row>
    <row r="29" spans="1:3" ht="54" customHeight="1">
      <c r="A29" s="87" t="s">
        <v>122</v>
      </c>
      <c r="B29" s="92" t="s">
        <v>123</v>
      </c>
      <c r="C29" s="93">
        <v>8130103</v>
      </c>
    </row>
    <row r="30" spans="1:3" ht="54" customHeight="1">
      <c r="A30" s="87" t="s">
        <v>124</v>
      </c>
      <c r="B30" s="94" t="s">
        <v>125</v>
      </c>
      <c r="C30" s="95">
        <v>44628312</v>
      </c>
    </row>
    <row r="31" spans="1:3" ht="54" customHeight="1">
      <c r="A31" s="88" t="s">
        <v>126</v>
      </c>
      <c r="B31" s="96" t="s">
        <v>127</v>
      </c>
      <c r="C31" s="97">
        <v>1905345</v>
      </c>
    </row>
    <row r="32" spans="1:3" ht="54" customHeight="1">
      <c r="A32" s="83" t="s">
        <v>128</v>
      </c>
      <c r="B32" s="90" t="s">
        <v>129</v>
      </c>
      <c r="C32" s="91">
        <v>40300660</v>
      </c>
    </row>
    <row r="33" spans="1:3" ht="24" customHeight="1">
      <c r="A33" s="102"/>
      <c r="B33" s="103" t="s">
        <v>107</v>
      </c>
      <c r="C33" s="104">
        <f>SUM(C27:C32)</f>
        <v>269032381</v>
      </c>
    </row>
    <row r="34" spans="1:3" ht="12" customHeight="1">
      <c r="A34" s="108"/>
      <c r="B34" s="109"/>
      <c r="C34" s="110"/>
    </row>
    <row r="35" spans="1:3" ht="57" customHeight="1" thickBot="1">
      <c r="A35" s="144" t="s">
        <v>130</v>
      </c>
      <c r="B35" s="144"/>
      <c r="C35" s="144"/>
    </row>
    <row r="36" spans="1:3" ht="24" customHeight="1">
      <c r="A36" s="57" t="s">
        <v>117</v>
      </c>
      <c r="B36" s="58" t="s">
        <v>90</v>
      </c>
      <c r="C36" s="59" t="s">
        <v>91</v>
      </c>
    </row>
    <row r="37" spans="1:3" ht="54" customHeight="1">
      <c r="A37" s="83" t="s">
        <v>131</v>
      </c>
      <c r="B37" s="90" t="s">
        <v>132</v>
      </c>
      <c r="C37" s="91">
        <v>20892623</v>
      </c>
    </row>
    <row r="38" spans="1:3" ht="54" customHeight="1">
      <c r="A38" s="87" t="s">
        <v>120</v>
      </c>
      <c r="B38" s="92" t="s">
        <v>133</v>
      </c>
      <c r="C38" s="93">
        <v>4809559</v>
      </c>
    </row>
    <row r="39" spans="1:3" ht="54" customHeight="1">
      <c r="A39" s="87" t="s">
        <v>134</v>
      </c>
      <c r="B39" s="92" t="s">
        <v>135</v>
      </c>
      <c r="C39" s="93">
        <v>12241074</v>
      </c>
    </row>
    <row r="40" spans="1:3" ht="54" customHeight="1">
      <c r="A40" s="88" t="s">
        <v>136</v>
      </c>
      <c r="B40" s="94" t="s">
        <v>137</v>
      </c>
      <c r="C40" s="95">
        <v>3671763</v>
      </c>
    </row>
    <row r="41" spans="1:3" ht="54" customHeight="1">
      <c r="A41" s="89" t="s">
        <v>138</v>
      </c>
      <c r="B41" s="96" t="s">
        <v>139</v>
      </c>
      <c r="C41" s="97">
        <v>13477205</v>
      </c>
    </row>
    <row r="42" spans="1:3" ht="54" customHeight="1">
      <c r="A42" s="83" t="s">
        <v>124</v>
      </c>
      <c r="B42" s="96" t="s">
        <v>140</v>
      </c>
      <c r="C42" s="97">
        <v>8408842</v>
      </c>
    </row>
    <row r="43" spans="1:3" ht="54" customHeight="1">
      <c r="A43" s="87" t="s">
        <v>141</v>
      </c>
      <c r="B43" s="90" t="s">
        <v>142</v>
      </c>
      <c r="C43" s="91">
        <v>3423606</v>
      </c>
    </row>
    <row r="44" spans="1:3" ht="24" customHeight="1">
      <c r="A44" s="102"/>
      <c r="B44" s="103" t="s">
        <v>107</v>
      </c>
      <c r="C44" s="111">
        <f>SUM(C37:C43)</f>
        <v>66924672</v>
      </c>
    </row>
    <row r="45" spans="1:3" ht="12" customHeight="1">
      <c r="A45" s="108"/>
      <c r="B45" s="109"/>
      <c r="C45" s="112"/>
    </row>
    <row r="46" spans="1:3" s="18" customFormat="1" ht="57" customHeight="1" thickBot="1">
      <c r="A46" s="144" t="s">
        <v>143</v>
      </c>
      <c r="B46" s="144"/>
      <c r="C46" s="144"/>
    </row>
    <row r="47" spans="1:3" s="18" customFormat="1" ht="24" customHeight="1">
      <c r="A47" s="57" t="s">
        <v>144</v>
      </c>
      <c r="B47" s="58" t="s">
        <v>90</v>
      </c>
      <c r="C47" s="59" t="s">
        <v>91</v>
      </c>
    </row>
    <row r="48" spans="1:3" ht="54" customHeight="1">
      <c r="A48" s="83" t="s">
        <v>145</v>
      </c>
      <c r="B48" s="90" t="s">
        <v>145</v>
      </c>
      <c r="C48" s="91">
        <v>25609687</v>
      </c>
    </row>
    <row r="49" spans="1:3" ht="54" customHeight="1">
      <c r="A49" s="87" t="s">
        <v>146</v>
      </c>
      <c r="B49" s="92" t="s">
        <v>146</v>
      </c>
      <c r="C49" s="93">
        <v>16376759</v>
      </c>
    </row>
    <row r="50" spans="1:3" ht="54" customHeight="1">
      <c r="A50" s="87" t="s">
        <v>147</v>
      </c>
      <c r="B50" s="92" t="s">
        <v>147</v>
      </c>
      <c r="C50" s="93">
        <v>11133446</v>
      </c>
    </row>
    <row r="51" spans="1:3" ht="54" customHeight="1">
      <c r="A51" s="87" t="s">
        <v>148</v>
      </c>
      <c r="B51" s="92" t="s">
        <v>148</v>
      </c>
      <c r="C51" s="93">
        <v>5479832</v>
      </c>
    </row>
    <row r="52" spans="1:3" ht="54" customHeight="1">
      <c r="A52" s="87" t="s">
        <v>149</v>
      </c>
      <c r="B52" s="92" t="s">
        <v>150</v>
      </c>
      <c r="C52" s="93">
        <v>6084720</v>
      </c>
    </row>
    <row r="53" spans="1:3" ht="54" customHeight="1">
      <c r="A53" s="87" t="s">
        <v>151</v>
      </c>
      <c r="B53" s="92" t="s">
        <v>151</v>
      </c>
      <c r="C53" s="93">
        <v>3657683</v>
      </c>
    </row>
    <row r="54" spans="1:3" ht="54" customHeight="1">
      <c r="A54" s="87" t="s">
        <v>152</v>
      </c>
      <c r="B54" s="92" t="s">
        <v>152</v>
      </c>
      <c r="C54" s="93">
        <v>2104556</v>
      </c>
    </row>
    <row r="55" spans="1:3" ht="54" customHeight="1">
      <c r="A55" s="87" t="s">
        <v>153</v>
      </c>
      <c r="B55" s="92" t="s">
        <v>154</v>
      </c>
      <c r="C55" s="93">
        <v>1336410</v>
      </c>
    </row>
    <row r="56" spans="1:3" ht="24" customHeight="1">
      <c r="A56" s="102"/>
      <c r="B56" s="103" t="s">
        <v>107</v>
      </c>
      <c r="C56" s="111">
        <f>SUM(C48:C55)</f>
        <v>71783093</v>
      </c>
    </row>
    <row r="57" spans="1:3" ht="12" customHeight="1">
      <c r="A57" s="108"/>
      <c r="B57" s="109"/>
      <c r="C57" s="112"/>
    </row>
    <row r="58" spans="1:3" ht="72" customHeight="1" thickBot="1">
      <c r="A58" s="144" t="s">
        <v>155</v>
      </c>
      <c r="B58" s="144"/>
      <c r="C58" s="144"/>
    </row>
    <row r="59" spans="1:3" ht="24" customHeight="1">
      <c r="A59" s="57" t="s">
        <v>156</v>
      </c>
      <c r="B59" s="58" t="s">
        <v>90</v>
      </c>
      <c r="C59" s="59" t="s">
        <v>91</v>
      </c>
    </row>
    <row r="60" spans="1:3" ht="54" customHeight="1">
      <c r="A60" s="83" t="s">
        <v>157</v>
      </c>
      <c r="B60" s="90" t="s">
        <v>158</v>
      </c>
      <c r="C60" s="91">
        <v>32260267</v>
      </c>
    </row>
    <row r="61" spans="1:3" ht="54" customHeight="1">
      <c r="A61" s="87" t="s">
        <v>159</v>
      </c>
      <c r="B61" s="92" t="s">
        <v>160</v>
      </c>
      <c r="C61" s="93">
        <v>10021211</v>
      </c>
    </row>
    <row r="62" spans="1:3" ht="54" customHeight="1">
      <c r="A62" s="87" t="s">
        <v>161</v>
      </c>
      <c r="B62" s="92" t="s">
        <v>161</v>
      </c>
      <c r="C62" s="93">
        <v>5537812</v>
      </c>
    </row>
    <row r="63" spans="1:3" ht="54" customHeight="1">
      <c r="A63" s="87" t="s">
        <v>162</v>
      </c>
      <c r="B63" s="92" t="s">
        <v>163</v>
      </c>
      <c r="C63" s="93">
        <v>1527056</v>
      </c>
    </row>
    <row r="64" spans="1:3" ht="54" customHeight="1">
      <c r="A64" s="88" t="s">
        <v>164</v>
      </c>
      <c r="B64" s="94" t="s">
        <v>164</v>
      </c>
      <c r="C64" s="95">
        <v>1299644</v>
      </c>
    </row>
    <row r="65" spans="1:3" ht="24" customHeight="1">
      <c r="A65" s="102"/>
      <c r="B65" s="103" t="s">
        <v>107</v>
      </c>
      <c r="C65" s="111">
        <f>SUM(C60:C64)</f>
        <v>50645990</v>
      </c>
    </row>
    <row r="66" spans="1:3" ht="12" customHeight="1">
      <c r="A66" s="108"/>
      <c r="B66" s="109"/>
      <c r="C66" s="112"/>
    </row>
    <row r="67" spans="1:3" ht="57" customHeight="1" thickBot="1">
      <c r="A67" s="144" t="s">
        <v>165</v>
      </c>
      <c r="B67" s="144"/>
      <c r="C67" s="144"/>
    </row>
    <row r="68" spans="1:3" ht="24" customHeight="1">
      <c r="A68" s="57" t="s">
        <v>166</v>
      </c>
      <c r="B68" s="58" t="s">
        <v>167</v>
      </c>
      <c r="C68" s="59" t="s">
        <v>91</v>
      </c>
    </row>
    <row r="69" spans="1:3" ht="36.75" customHeight="1">
      <c r="A69" s="83" t="s">
        <v>168</v>
      </c>
      <c r="B69" s="92" t="s">
        <v>169</v>
      </c>
      <c r="C69" s="91">
        <v>927865</v>
      </c>
    </row>
    <row r="70" spans="1:3" ht="27" customHeight="1">
      <c r="A70" s="87"/>
      <c r="B70" s="92"/>
      <c r="C70" s="93"/>
    </row>
    <row r="71" spans="1:3" ht="24" customHeight="1">
      <c r="A71" s="102"/>
      <c r="B71" s="103" t="s">
        <v>107</v>
      </c>
      <c r="C71" s="111">
        <f>SUM(C69:C70)</f>
        <v>927865</v>
      </c>
    </row>
    <row r="72" spans="1:3" ht="12" customHeight="1">
      <c r="A72" s="108"/>
      <c r="B72" s="109"/>
      <c r="C72" s="112"/>
    </row>
    <row r="73" spans="1:3" ht="42" customHeight="1" thickBot="1">
      <c r="A73" s="144" t="s">
        <v>170</v>
      </c>
      <c r="B73" s="144"/>
      <c r="C73" s="144"/>
    </row>
    <row r="74" spans="1:3" ht="24" customHeight="1">
      <c r="A74" s="57" t="s">
        <v>89</v>
      </c>
      <c r="B74" s="58" t="s">
        <v>167</v>
      </c>
      <c r="C74" s="59" t="s">
        <v>91</v>
      </c>
    </row>
    <row r="75" spans="1:3" ht="54" customHeight="1">
      <c r="A75" s="89" t="s">
        <v>153</v>
      </c>
      <c r="B75" s="96" t="s">
        <v>153</v>
      </c>
      <c r="C75" s="97">
        <v>22625718</v>
      </c>
    </row>
    <row r="76" spans="1:3" ht="24" customHeight="1" thickBot="1">
      <c r="A76" s="113"/>
      <c r="B76" s="114" t="s">
        <v>107</v>
      </c>
      <c r="C76" s="115">
        <f>SUM(C75:C75)</f>
        <v>22625718</v>
      </c>
    </row>
    <row r="77" spans="1:3" ht="24" customHeight="1" thickTop="1">
      <c r="A77" s="146" t="s">
        <v>171</v>
      </c>
      <c r="B77" s="147"/>
      <c r="C77" s="116">
        <f>C14+C23+C33+C44+C56+C65+C71+C76</f>
        <v>1141628272</v>
      </c>
    </row>
    <row r="78" spans="1:3" ht="12" customHeight="1"/>
    <row r="79" spans="1:3" s="11" customFormat="1" ht="18" customHeight="1">
      <c r="A79" s="66" t="s">
        <v>172</v>
      </c>
    </row>
  </sheetData>
  <mergeCells count="10">
    <mergeCell ref="A67:C67"/>
    <mergeCell ref="A73:C73"/>
    <mergeCell ref="A2:C2"/>
    <mergeCell ref="A77:B77"/>
    <mergeCell ref="A16:C16"/>
    <mergeCell ref="A25:C25"/>
    <mergeCell ref="A35:C35"/>
    <mergeCell ref="A46:C46"/>
    <mergeCell ref="A4:C4"/>
    <mergeCell ref="A58:C58"/>
  </mergeCells>
  <hyperlinks>
    <hyperlink ref="A79" r:id="rId1" display="http://ssp.alberta.ca/sites/CAPS/CIPS/Resource Library/Annual Report Resources/Self-Generated Revenue Policy.pdf" xr:uid="{00000000-0004-0000-0700-000000000000}"/>
  </hyperlinks>
  <pageMargins left="0.5" right="0.5" top="0.5" bottom="0.5" header="0.25" footer="0.25"/>
  <pageSetup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9"/>
  <sheetViews>
    <sheetView showGridLines="0" zoomScaleNormal="100" workbookViewId="0"/>
  </sheetViews>
  <sheetFormatPr defaultColWidth="8.81640625" defaultRowHeight="14.5"/>
  <cols>
    <col min="1" max="1" width="65.7265625" customWidth="1"/>
    <col min="2" max="4" width="19.7265625" customWidth="1"/>
  </cols>
  <sheetData>
    <row r="1" spans="1:5" ht="42" customHeight="1">
      <c r="A1" s="17" t="s">
        <v>14</v>
      </c>
    </row>
    <row r="2" spans="1:5" ht="42" customHeight="1">
      <c r="A2" s="149" t="s">
        <v>173</v>
      </c>
      <c r="B2" s="149"/>
      <c r="C2" s="149"/>
      <c r="D2" s="149"/>
    </row>
    <row r="3" spans="1:5" ht="72" customHeight="1">
      <c r="A3" s="134" t="s">
        <v>174</v>
      </c>
      <c r="B3" s="134"/>
      <c r="C3" s="134"/>
      <c r="D3" s="134"/>
    </row>
    <row r="4" spans="1:5" ht="30" customHeight="1">
      <c r="A4" s="142" t="s">
        <v>175</v>
      </c>
      <c r="B4" s="142"/>
      <c r="C4" s="142"/>
      <c r="D4" s="142"/>
      <c r="E4" s="142"/>
    </row>
    <row r="5" spans="1:5" ht="72" customHeight="1">
      <c r="A5" s="134" t="s">
        <v>176</v>
      </c>
      <c r="B5" s="134"/>
      <c r="C5" s="134"/>
      <c r="D5" s="134"/>
    </row>
    <row r="6" spans="1:5" s="22" customFormat="1" ht="30" customHeight="1" thickBot="1">
      <c r="A6" s="49" t="s">
        <v>177</v>
      </c>
      <c r="B6" s="50"/>
      <c r="C6" s="50"/>
      <c r="D6" s="50"/>
    </row>
    <row r="7" spans="1:5" ht="24" customHeight="1" thickBot="1">
      <c r="A7" s="27" t="s">
        <v>178</v>
      </c>
      <c r="B7" s="69" t="s">
        <v>179</v>
      </c>
    </row>
    <row r="8" spans="1:5" ht="12" customHeight="1" thickBot="1">
      <c r="A8" s="61"/>
    </row>
    <row r="9" spans="1:5" ht="24" customHeight="1" thickBot="1">
      <c r="A9" s="62" t="s">
        <v>90</v>
      </c>
      <c r="B9" s="62" t="s">
        <v>180</v>
      </c>
      <c r="C9" s="62" t="s">
        <v>181</v>
      </c>
      <c r="D9" s="62" t="s">
        <v>182</v>
      </c>
    </row>
    <row r="10" spans="1:5" ht="24" customHeight="1" thickBot="1">
      <c r="A10" s="27" t="s">
        <v>183</v>
      </c>
      <c r="B10" s="28">
        <v>450000000</v>
      </c>
      <c r="C10" s="74">
        <v>45383</v>
      </c>
      <c r="D10" s="74">
        <v>47727</v>
      </c>
    </row>
    <row r="11" spans="1:5" ht="24" customHeight="1" thickBot="1">
      <c r="A11" s="23" t="s">
        <v>184</v>
      </c>
    </row>
    <row r="12" spans="1:5" ht="24" customHeight="1" thickBot="1">
      <c r="A12" s="62" t="s">
        <v>185</v>
      </c>
      <c r="B12" s="62" t="s">
        <v>186</v>
      </c>
      <c r="C12" s="62" t="s">
        <v>187</v>
      </c>
      <c r="D12" s="62" t="s">
        <v>188</v>
      </c>
    </row>
    <row r="13" spans="1:5" ht="24" customHeight="1" thickBot="1">
      <c r="A13" s="27" t="s">
        <v>189</v>
      </c>
      <c r="B13" s="28">
        <v>220000000</v>
      </c>
      <c r="C13" s="29">
        <f t="shared" ref="C13:C16" si="0">B13/MAX(B$19,1)</f>
        <v>0.48888888888888887</v>
      </c>
      <c r="D13" s="28">
        <v>5000000</v>
      </c>
    </row>
    <row r="14" spans="1:5" ht="24" customHeight="1" thickBot="1">
      <c r="A14" s="27" t="s">
        <v>190</v>
      </c>
      <c r="B14" s="28"/>
      <c r="C14" s="29">
        <f t="shared" si="0"/>
        <v>0</v>
      </c>
      <c r="D14" s="28"/>
    </row>
    <row r="15" spans="1:5" ht="24" customHeight="1" thickBot="1">
      <c r="A15" s="27" t="s">
        <v>191</v>
      </c>
      <c r="B15" s="28">
        <v>130000000</v>
      </c>
      <c r="C15" s="29">
        <f t="shared" si="0"/>
        <v>0.28888888888888886</v>
      </c>
      <c r="D15" s="28">
        <v>130000000</v>
      </c>
    </row>
    <row r="16" spans="1:5" ht="24" customHeight="1" thickBot="1">
      <c r="A16" s="27" t="s">
        <v>192</v>
      </c>
      <c r="B16" s="28">
        <v>100000000</v>
      </c>
      <c r="C16" s="29">
        <f t="shared" si="0"/>
        <v>0.22222222222222221</v>
      </c>
      <c r="D16" s="28"/>
    </row>
    <row r="17" spans="1:4" ht="24" customHeight="1" thickBot="1">
      <c r="A17" s="27" t="s">
        <v>193</v>
      </c>
      <c r="B17" s="28"/>
      <c r="C17" s="29">
        <f t="shared" ref="C17:C18" si="1">B17/MAX(B$19,1)</f>
        <v>0</v>
      </c>
      <c r="D17" s="28"/>
    </row>
    <row r="18" spans="1:4" ht="24" customHeight="1" thickBot="1">
      <c r="A18" s="30" t="s">
        <v>194</v>
      </c>
      <c r="B18" s="31"/>
      <c r="C18" s="29">
        <f t="shared" si="1"/>
        <v>0</v>
      </c>
      <c r="D18" s="31"/>
    </row>
    <row r="19" spans="1:4" ht="24" customHeight="1">
      <c r="A19" s="117" t="s">
        <v>195</v>
      </c>
      <c r="B19" s="118">
        <f>SUM(B13:B18)</f>
        <v>450000000</v>
      </c>
      <c r="C19" s="119">
        <f>SUM(C13:C18)</f>
        <v>0.99999999999999989</v>
      </c>
      <c r="D19" s="118">
        <f>SUM(D13:D18)</f>
        <v>135000000</v>
      </c>
    </row>
    <row r="20" spans="1:4" ht="12" customHeight="1"/>
    <row r="21" spans="1:4" ht="30" customHeight="1" thickBot="1">
      <c r="A21" s="21" t="s">
        <v>196</v>
      </c>
      <c r="B21" s="22"/>
      <c r="C21" s="22"/>
      <c r="D21" s="22"/>
    </row>
    <row r="22" spans="1:4" ht="24" customHeight="1" thickBot="1">
      <c r="A22" s="27" t="s">
        <v>197</v>
      </c>
      <c r="B22" s="69" t="s">
        <v>179</v>
      </c>
    </row>
    <row r="23" spans="1:4" ht="12" customHeight="1" thickBot="1">
      <c r="A23" s="61"/>
    </row>
    <row r="24" spans="1:4" ht="24" customHeight="1" thickBot="1">
      <c r="A24" s="62" t="s">
        <v>90</v>
      </c>
      <c r="B24" s="62" t="s">
        <v>180</v>
      </c>
      <c r="C24" s="62" t="s">
        <v>181</v>
      </c>
      <c r="D24" s="62" t="s">
        <v>182</v>
      </c>
    </row>
    <row r="25" spans="1:4" ht="24" customHeight="1" thickBot="1">
      <c r="A25" s="27" t="s">
        <v>198</v>
      </c>
      <c r="B25" s="28">
        <v>68500000</v>
      </c>
      <c r="C25" s="74">
        <v>44652</v>
      </c>
      <c r="D25" s="74">
        <v>45955</v>
      </c>
    </row>
    <row r="26" spans="1:4" ht="24" customHeight="1" thickBot="1">
      <c r="A26" s="23" t="s">
        <v>184</v>
      </c>
    </row>
    <row r="27" spans="1:4" ht="24" customHeight="1" thickBot="1">
      <c r="A27" s="62" t="s">
        <v>185</v>
      </c>
      <c r="B27" s="62" t="s">
        <v>186</v>
      </c>
      <c r="C27" s="62" t="s">
        <v>187</v>
      </c>
      <c r="D27" s="62" t="s">
        <v>188</v>
      </c>
    </row>
    <row r="28" spans="1:4" ht="24" customHeight="1" thickBot="1">
      <c r="A28" s="27" t="s">
        <v>189</v>
      </c>
      <c r="B28" s="28">
        <v>68500000</v>
      </c>
      <c r="C28" s="29">
        <f t="shared" ref="C28" si="2">B28/MAX(B$34,1)</f>
        <v>1</v>
      </c>
      <c r="D28" s="28">
        <v>68500000</v>
      </c>
    </row>
    <row r="29" spans="1:4" ht="24" customHeight="1" thickBot="1">
      <c r="A29" s="27" t="s">
        <v>190</v>
      </c>
      <c r="B29" s="28"/>
      <c r="C29" s="29">
        <f t="shared" ref="C29:C33" si="3">B29/MAX(B$19,1)</f>
        <v>0</v>
      </c>
      <c r="D29" s="28"/>
    </row>
    <row r="30" spans="1:4" ht="24" customHeight="1" thickBot="1">
      <c r="A30" s="27" t="s">
        <v>191</v>
      </c>
      <c r="B30" s="28"/>
      <c r="C30" s="29">
        <f t="shared" si="3"/>
        <v>0</v>
      </c>
      <c r="D30" s="28"/>
    </row>
    <row r="31" spans="1:4" ht="24" customHeight="1" thickBot="1">
      <c r="A31" s="27" t="s">
        <v>192</v>
      </c>
      <c r="B31" s="28"/>
      <c r="C31" s="29">
        <f t="shared" si="3"/>
        <v>0</v>
      </c>
      <c r="D31" s="28"/>
    </row>
    <row r="32" spans="1:4" ht="24" customHeight="1" thickBot="1">
      <c r="A32" s="27" t="s">
        <v>193</v>
      </c>
      <c r="B32" s="28"/>
      <c r="C32" s="29">
        <f t="shared" si="3"/>
        <v>0</v>
      </c>
      <c r="D32" s="28"/>
    </row>
    <row r="33" spans="1:4" ht="24" customHeight="1">
      <c r="A33" s="30" t="s">
        <v>194</v>
      </c>
      <c r="B33" s="31"/>
      <c r="C33" s="73">
        <f t="shared" si="3"/>
        <v>0</v>
      </c>
      <c r="D33" s="31"/>
    </row>
    <row r="34" spans="1:4" ht="24" customHeight="1">
      <c r="A34" s="117" t="s">
        <v>195</v>
      </c>
      <c r="B34" s="118">
        <f>SUM(B28:B33)</f>
        <v>68500000</v>
      </c>
      <c r="C34" s="119">
        <f>SUM(C28:C33)</f>
        <v>1</v>
      </c>
      <c r="D34" s="118">
        <f>SUM(D28:D33)</f>
        <v>68500000</v>
      </c>
    </row>
    <row r="35" spans="1:4" ht="12" customHeight="1"/>
    <row r="36" spans="1:4" ht="30" customHeight="1" thickBot="1">
      <c r="A36" s="21" t="s">
        <v>199</v>
      </c>
      <c r="B36" s="22"/>
      <c r="C36" s="22"/>
      <c r="D36" s="22"/>
    </row>
    <row r="37" spans="1:4" ht="24" customHeight="1" thickBot="1">
      <c r="A37" s="27" t="s">
        <v>200</v>
      </c>
      <c r="B37" s="69" t="s">
        <v>179</v>
      </c>
    </row>
    <row r="38" spans="1:4" ht="12" customHeight="1" thickBot="1">
      <c r="A38" s="61"/>
    </row>
    <row r="39" spans="1:4" ht="24" customHeight="1" thickBot="1">
      <c r="A39" s="62" t="s">
        <v>90</v>
      </c>
      <c r="B39" s="62" t="s">
        <v>180</v>
      </c>
      <c r="C39" s="62" t="s">
        <v>181</v>
      </c>
      <c r="D39" s="62" t="s">
        <v>182</v>
      </c>
    </row>
    <row r="40" spans="1:4" ht="24" customHeight="1" thickBot="1">
      <c r="A40" s="27" t="s">
        <v>201</v>
      </c>
      <c r="B40" s="28">
        <v>19698000</v>
      </c>
      <c r="C40" s="74">
        <v>45436</v>
      </c>
      <c r="D40" s="74">
        <v>46229</v>
      </c>
    </row>
    <row r="41" spans="1:4" ht="24" customHeight="1" thickBot="1">
      <c r="A41" s="23" t="s">
        <v>184</v>
      </c>
    </row>
    <row r="42" spans="1:4" ht="24" customHeight="1" thickBot="1">
      <c r="A42" s="62" t="s">
        <v>185</v>
      </c>
      <c r="B42" s="62" t="s">
        <v>186</v>
      </c>
      <c r="C42" s="62" t="s">
        <v>187</v>
      </c>
      <c r="D42" s="62" t="s">
        <v>188</v>
      </c>
    </row>
    <row r="43" spans="1:4" ht="24" customHeight="1" thickBot="1">
      <c r="A43" s="27" t="s">
        <v>189</v>
      </c>
      <c r="B43" s="28"/>
      <c r="C43" s="29">
        <f>B43/MAX(B$49,1)</f>
        <v>0</v>
      </c>
      <c r="D43" s="28"/>
    </row>
    <row r="44" spans="1:4" ht="24" customHeight="1" thickBot="1">
      <c r="A44" s="27" t="s">
        <v>190</v>
      </c>
      <c r="B44" s="28"/>
      <c r="C44" s="29">
        <f t="shared" ref="C44:C48" si="4">B44/MAX(B$49,1)</f>
        <v>0</v>
      </c>
      <c r="D44" s="28"/>
    </row>
    <row r="45" spans="1:4" ht="24" customHeight="1" thickBot="1">
      <c r="A45" s="27" t="s">
        <v>191</v>
      </c>
      <c r="B45" s="28">
        <f>1500000+1656600</f>
        <v>3156600</v>
      </c>
      <c r="C45" s="29">
        <f t="shared" si="4"/>
        <v>0.1602497715504112</v>
      </c>
      <c r="D45" s="28">
        <f>B45</f>
        <v>3156600</v>
      </c>
    </row>
    <row r="46" spans="1:4" ht="24" customHeight="1" thickBot="1">
      <c r="A46" s="27" t="s">
        <v>192</v>
      </c>
      <c r="B46" s="28">
        <v>15000000</v>
      </c>
      <c r="C46" s="29">
        <f t="shared" si="4"/>
        <v>0.76149862930246726</v>
      </c>
      <c r="D46" s="28">
        <v>10000000</v>
      </c>
    </row>
    <row r="47" spans="1:4" ht="24" customHeight="1" thickBot="1">
      <c r="A47" s="27" t="s">
        <v>193</v>
      </c>
      <c r="B47" s="28">
        <v>1541400</v>
      </c>
      <c r="C47" s="29">
        <f t="shared" si="4"/>
        <v>7.8251599147121528E-2</v>
      </c>
      <c r="D47" s="28">
        <f>B47</f>
        <v>1541400</v>
      </c>
    </row>
    <row r="48" spans="1:4" ht="24" customHeight="1">
      <c r="A48" s="30" t="s">
        <v>194</v>
      </c>
      <c r="B48" s="31"/>
      <c r="C48" s="73">
        <f t="shared" si="4"/>
        <v>0</v>
      </c>
      <c r="D48" s="31"/>
    </row>
    <row r="49" spans="1:5" ht="24" customHeight="1">
      <c r="A49" s="117" t="s">
        <v>195</v>
      </c>
      <c r="B49" s="118">
        <f>SUM(B43:B48)</f>
        <v>19698000</v>
      </c>
      <c r="C49" s="119">
        <f>SUM(C43:C48)</f>
        <v>1</v>
      </c>
      <c r="D49" s="118">
        <f>SUM(D43:D48)</f>
        <v>14698000</v>
      </c>
    </row>
    <row r="50" spans="1:5" ht="12" customHeight="1"/>
    <row r="51" spans="1:5" ht="30" customHeight="1">
      <c r="A51" s="142" t="s">
        <v>202</v>
      </c>
      <c r="B51" s="142"/>
      <c r="C51" s="142"/>
      <c r="D51" s="142"/>
      <c r="E51" s="142"/>
    </row>
    <row r="52" spans="1:5" ht="24" customHeight="1" thickBot="1">
      <c r="A52" s="152" t="s">
        <v>203</v>
      </c>
      <c r="B52" s="152"/>
      <c r="C52" s="152"/>
      <c r="D52" s="152"/>
    </row>
    <row r="53" spans="1:5" ht="24" customHeight="1" thickBot="1">
      <c r="A53" s="62" t="s">
        <v>204</v>
      </c>
      <c r="B53" s="62" t="s">
        <v>205</v>
      </c>
      <c r="C53" s="62" t="s">
        <v>206</v>
      </c>
      <c r="D53" s="62" t="s">
        <v>207</v>
      </c>
    </row>
    <row r="54" spans="1:5" ht="54" customHeight="1" thickBot="1">
      <c r="A54" s="32" t="s">
        <v>208</v>
      </c>
      <c r="B54" s="33" t="s">
        <v>209</v>
      </c>
      <c r="C54" s="34">
        <v>14907000</v>
      </c>
      <c r="D54" s="34" t="s">
        <v>210</v>
      </c>
    </row>
    <row r="55" spans="1:5" ht="54" customHeight="1" thickBot="1">
      <c r="A55" s="32" t="s">
        <v>211</v>
      </c>
      <c r="B55" s="33" t="s">
        <v>212</v>
      </c>
      <c r="C55" s="34">
        <v>3000000</v>
      </c>
      <c r="D55" s="34" t="s">
        <v>213</v>
      </c>
    </row>
    <row r="56" spans="1:5" ht="54" customHeight="1" thickBot="1">
      <c r="A56" s="32" t="s">
        <v>214</v>
      </c>
      <c r="B56" s="33" t="s">
        <v>215</v>
      </c>
      <c r="C56" s="34">
        <v>8879000</v>
      </c>
      <c r="D56" s="34" t="s">
        <v>216</v>
      </c>
    </row>
    <row r="57" spans="1:5" ht="54" customHeight="1" thickBot="1">
      <c r="A57" s="32" t="s">
        <v>217</v>
      </c>
      <c r="B57" s="33" t="s">
        <v>218</v>
      </c>
      <c r="C57" s="34">
        <v>7327000</v>
      </c>
      <c r="D57" s="34" t="s">
        <v>219</v>
      </c>
    </row>
    <row r="58" spans="1:5" ht="54" customHeight="1">
      <c r="A58" s="35"/>
      <c r="B58" s="36"/>
      <c r="C58" s="37"/>
      <c r="D58" s="37"/>
    </row>
    <row r="59" spans="1:5" ht="24" customHeight="1">
      <c r="A59" s="150" t="s">
        <v>195</v>
      </c>
      <c r="B59" s="151"/>
      <c r="C59" s="118">
        <f>SUM(C54:C58)</f>
        <v>34113000</v>
      </c>
      <c r="D59" s="120"/>
    </row>
  </sheetData>
  <mergeCells count="7">
    <mergeCell ref="A2:D2"/>
    <mergeCell ref="A59:B59"/>
    <mergeCell ref="A3:D3"/>
    <mergeCell ref="A4:E4"/>
    <mergeCell ref="A5:D5"/>
    <mergeCell ref="A51:E51"/>
    <mergeCell ref="A52:D52"/>
  </mergeCells>
  <pageMargins left="0.5" right="0.5" top="0.5" bottom="0.5" header="0.25" footer="0.25"/>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5830DC88175149B4859488F6FE4EA2" ma:contentTypeVersion="6" ma:contentTypeDescription="Create a new document." ma:contentTypeScope="" ma:versionID="56cbe8be6d71d6875ca0eea612ca39bb">
  <xsd:schema xmlns:xsd="http://www.w3.org/2001/XMLSchema" xmlns:xs="http://www.w3.org/2001/XMLSchema" xmlns:p="http://schemas.microsoft.com/office/2006/metadata/properties" xmlns:ns2="a0201a29-8ad4-443d-a9a6-ca2ffec89b7e" xmlns:ns3="817bd149-1133-434c-ba8b-e890cffa0566" targetNamespace="http://schemas.microsoft.com/office/2006/metadata/properties" ma:root="true" ma:fieldsID="93388c8dddd3c0ae15db238200983ad2" ns2:_="" ns3:_="">
    <xsd:import namespace="a0201a29-8ad4-443d-a9a6-ca2ffec89b7e"/>
    <xsd:import namespace="817bd149-1133-434c-ba8b-e890cffa05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01a29-8ad4-443d-a9a6-ca2ffec89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7bd149-1133-434c-ba8b-e890cffa05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28D4F2-10CA-4516-BE8B-2557E7C040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01a29-8ad4-443d-a9a6-ca2ffec89b7e"/>
    <ds:schemaRef ds:uri="817bd149-1133-434c-ba8b-e890cffa05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66C71D-3647-4F76-956C-1BFAF2B988D7}">
  <ds:schemaRefs>
    <ds:schemaRef ds:uri="817bd149-1133-434c-ba8b-e890cffa0566"/>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 ds:uri="http://schemas.microsoft.com/office/2006/documentManagement/types"/>
    <ds:schemaRef ds:uri="a0201a29-8ad4-443d-a9a6-ca2ffec89b7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81D7E9B-4A2C-42FD-9698-E5D32800AB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PLEASE READ - Instructions</vt:lpstr>
      <vt:lpstr>Table of Contents</vt:lpstr>
      <vt:lpstr>Information</vt:lpstr>
      <vt:lpstr>1</vt:lpstr>
      <vt:lpstr>2</vt:lpstr>
      <vt:lpstr>3</vt:lpstr>
      <vt:lpstr>4</vt:lpstr>
      <vt:lpstr>5</vt:lpstr>
      <vt:lpstr>6</vt:lpstr>
      <vt:lpstr>7</vt:lpstr>
      <vt:lpstr>8</vt:lpstr>
      <vt:lpstr>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Annemairi Ward</dc:creator>
  <cp:keywords/>
  <dc:description/>
  <cp:lastModifiedBy>Justin Mackenzie</cp:lastModifiedBy>
  <cp:revision/>
  <cp:lastPrinted>2025-12-01T22:03:09Z</cp:lastPrinted>
  <dcterms:created xsi:type="dcterms:W3CDTF">2015-06-05T18:17:20Z</dcterms:created>
  <dcterms:modified xsi:type="dcterms:W3CDTF">2025-12-01T22:20:06Z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Local">
    <vt:bool>true</vt:bool>
  </property>
  <property fmtid="{D5CDD505-2E9C-101B-9397-08002B2CF9AE}" pid="3" name="ContentTypeId">
    <vt:lpwstr>0x010100EE5830DC88175149B4859488F6FE4EA2</vt:lpwstr>
  </property>
  <property fmtid="{D5CDD505-2E9C-101B-9397-08002B2CF9AE}" pid="4" name="MediaServiceImageTags">
    <vt:lpwstr/>
  </property>
  <property fmtid="{D5CDD505-2E9C-101B-9397-08002B2CF9AE}" pid="5" name="MSIP_Label_abf2ea38-542c-4b75-bd7d-582ec36a519f_Enabled">
    <vt:lpwstr>true</vt:lpwstr>
  </property>
  <property fmtid="{D5CDD505-2E9C-101B-9397-08002B2CF9AE}" pid="6" name="MSIP_Label_abf2ea38-542c-4b75-bd7d-582ec36a519f_SetDate">
    <vt:lpwstr>2025-03-14T13:57:48Z</vt:lpwstr>
  </property>
  <property fmtid="{D5CDD505-2E9C-101B-9397-08002B2CF9AE}" pid="7" name="MSIP_Label_abf2ea38-542c-4b75-bd7d-582ec36a519f_Method">
    <vt:lpwstr>Standard</vt:lpwstr>
  </property>
  <property fmtid="{D5CDD505-2E9C-101B-9397-08002B2CF9AE}" pid="8" name="MSIP_Label_abf2ea38-542c-4b75-bd7d-582ec36a519f_Name">
    <vt:lpwstr>Protected A</vt:lpwstr>
  </property>
  <property fmtid="{D5CDD505-2E9C-101B-9397-08002B2CF9AE}" pid="9" name="MSIP_Label_abf2ea38-542c-4b75-bd7d-582ec36a519f_SiteId">
    <vt:lpwstr>2bb51c06-af9b-42c5-8bf5-3c3b7b10850b</vt:lpwstr>
  </property>
  <property fmtid="{D5CDD505-2E9C-101B-9397-08002B2CF9AE}" pid="10" name="MSIP_Label_abf2ea38-542c-4b75-bd7d-582ec36a519f_ActionId">
    <vt:lpwstr>1003506e-d7c3-45a4-9389-202fd6256a47</vt:lpwstr>
  </property>
  <property fmtid="{D5CDD505-2E9C-101B-9397-08002B2CF9AE}" pid="11" name="MSIP_Label_abf2ea38-542c-4b75-bd7d-582ec36a519f_ContentBits">
    <vt:lpwstr>2</vt:lpwstr>
  </property>
</Properties>
</file>